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05" yWindow="1410" windowWidth="9720" windowHeight="7140"/>
  </bookViews>
  <sheets>
    <sheet name="Rekap" sheetId="14" r:id="rId1"/>
    <sheet name="Roz_Králova" sheetId="11" r:id="rId2"/>
    <sheet name="Rozp fotb hřiště" sheetId="13" r:id="rId3"/>
  </sheets>
  <definedNames>
    <definedName name="_xlnm.Print_Titles" localSheetId="1">Roz_Králova!$1:$6</definedName>
    <definedName name="_xlnm.Print_Titles" localSheetId="2">'Rozp fotb hřiště'!$1:$6</definedName>
  </definedNames>
  <calcPr calcId="145621"/>
</workbook>
</file>

<file path=xl/calcChain.xml><?xml version="1.0" encoding="utf-8"?>
<calcChain xmlns="http://schemas.openxmlformats.org/spreadsheetml/2006/main">
  <c r="L28" i="13" l="1"/>
  <c r="H34" i="13"/>
  <c r="K21" i="13"/>
  <c r="L22" i="13"/>
  <c r="L25" i="13"/>
  <c r="K25" i="13"/>
  <c r="H25" i="13"/>
  <c r="L34" i="13"/>
  <c r="K34" i="13"/>
  <c r="H28" i="13" l="1"/>
  <c r="K28" i="13"/>
  <c r="L21" i="13"/>
  <c r="L26" i="13"/>
  <c r="K22" i="13"/>
  <c r="L36" i="13"/>
  <c r="K26" i="13"/>
  <c r="H26" i="13"/>
  <c r="H22" i="13"/>
  <c r="H21" i="13"/>
  <c r="L27" i="13"/>
  <c r="L19" i="13"/>
  <c r="K19" i="13"/>
  <c r="H19" i="13"/>
  <c r="H8" i="13"/>
  <c r="L8" i="13"/>
  <c r="K8" i="13"/>
  <c r="K36" i="13" l="1"/>
  <c r="H36" i="13"/>
  <c r="H27" i="13"/>
  <c r="K27" i="13"/>
  <c r="H14" i="13"/>
  <c r="L14" i="13"/>
  <c r="K14" i="13"/>
  <c r="K23" i="13"/>
  <c r="H23" i="13"/>
  <c r="L23" i="13"/>
  <c r="H11" i="13"/>
  <c r="L11" i="13"/>
  <c r="K11" i="13"/>
  <c r="H18" i="13"/>
  <c r="L18" i="13"/>
  <c r="K18" i="13"/>
  <c r="H52" i="13"/>
  <c r="L9" i="13"/>
  <c r="K9" i="13"/>
  <c r="H9" i="13"/>
  <c r="K20" i="13"/>
  <c r="L20" i="13"/>
  <c r="H20" i="13"/>
  <c r="H24" i="13"/>
  <c r="L24" i="13"/>
  <c r="K24" i="13"/>
  <c r="L32" i="13"/>
  <c r="K32" i="13"/>
  <c r="H32" i="13"/>
  <c r="L46" i="11"/>
  <c r="K46" i="11"/>
  <c r="L42" i="11"/>
  <c r="K42" i="11"/>
  <c r="H46" i="11"/>
  <c r="H42" i="11"/>
  <c r="H53" i="11" l="1"/>
  <c r="K47" i="11"/>
  <c r="K48" i="11"/>
  <c r="H29" i="13"/>
  <c r="H10" i="13"/>
  <c r="L10" i="13"/>
  <c r="K10" i="13"/>
  <c r="L35" i="13"/>
  <c r="H35" i="13"/>
  <c r="K35" i="13"/>
  <c r="H41" i="13"/>
  <c r="H40" i="13"/>
  <c r="H13" i="13"/>
  <c r="H51" i="13"/>
  <c r="H53" i="13" s="1"/>
  <c r="L13" i="13"/>
  <c r="K13" i="13"/>
  <c r="H12" i="13"/>
  <c r="L12" i="13"/>
  <c r="K12" i="13"/>
  <c r="L33" i="13"/>
  <c r="K33" i="13"/>
  <c r="H33" i="13"/>
  <c r="H47" i="11" l="1"/>
  <c r="L47" i="11"/>
  <c r="L53" i="11"/>
  <c r="H48" i="11"/>
  <c r="K53" i="11"/>
  <c r="L48" i="11"/>
  <c r="H37" i="13"/>
  <c r="H42" i="13"/>
  <c r="K55" i="13"/>
  <c r="L55" i="13"/>
  <c r="H15" i="13"/>
  <c r="H45" i="13" l="1"/>
  <c r="H46" i="13" s="1"/>
  <c r="H48" i="13" s="1"/>
  <c r="H55" i="13" s="1"/>
  <c r="K35" i="11" l="1"/>
  <c r="H35" i="11"/>
  <c r="L35" i="11"/>
  <c r="K13" i="11"/>
  <c r="L13" i="11"/>
  <c r="H13" i="11"/>
  <c r="L52" i="11" l="1"/>
  <c r="K52" i="11"/>
  <c r="H52" i="11"/>
  <c r="H38" i="11"/>
  <c r="K38" i="11"/>
  <c r="L38" i="11"/>
  <c r="H54" i="11"/>
  <c r="L54" i="11"/>
  <c r="K54" i="11"/>
  <c r="L50" i="11" l="1"/>
  <c r="K50" i="11"/>
  <c r="H50" i="11"/>
  <c r="K10" i="11"/>
  <c r="L10" i="11"/>
  <c r="H10" i="11"/>
  <c r="K29" i="11"/>
  <c r="L29" i="11"/>
  <c r="H29" i="11"/>
  <c r="H31" i="11"/>
  <c r="K31" i="11"/>
  <c r="L31" i="11"/>
  <c r="L32" i="11"/>
  <c r="K32" i="11"/>
  <c r="H32" i="11"/>
  <c r="L36" i="11"/>
  <c r="H36" i="11"/>
  <c r="K36" i="11"/>
  <c r="H22" i="11"/>
  <c r="L8" i="11" l="1"/>
  <c r="K34" i="11"/>
  <c r="L34" i="11"/>
  <c r="H34" i="11"/>
  <c r="H30" i="11"/>
  <c r="K30" i="11"/>
  <c r="L30" i="11"/>
  <c r="K33" i="11"/>
  <c r="L33" i="11"/>
  <c r="H33" i="11"/>
  <c r="K28" i="11"/>
  <c r="H28" i="11"/>
  <c r="L28" i="11"/>
  <c r="K37" i="11"/>
  <c r="L37" i="11"/>
  <c r="H37" i="11"/>
  <c r="H8" i="11"/>
  <c r="K18" i="11"/>
  <c r="L18" i="11"/>
  <c r="H18" i="11"/>
  <c r="L12" i="11"/>
  <c r="H12" i="11"/>
  <c r="K12" i="11"/>
  <c r="H14" i="11"/>
  <c r="L14" i="11"/>
  <c r="K14" i="11"/>
  <c r="H9" i="11"/>
  <c r="K9" i="11"/>
  <c r="L9" i="11"/>
  <c r="K8" i="11"/>
  <c r="K49" i="11"/>
  <c r="H49" i="11"/>
  <c r="L49" i="11"/>
  <c r="H51" i="11"/>
  <c r="L51" i="11"/>
  <c r="K51" i="11"/>
  <c r="K22" i="11"/>
  <c r="L22" i="11"/>
  <c r="L23" i="11" l="1"/>
  <c r="K23" i="11"/>
  <c r="H23" i="11"/>
  <c r="K11" i="11"/>
  <c r="L11" i="11"/>
  <c r="H11" i="11"/>
  <c r="L15" i="11"/>
  <c r="H15" i="11"/>
  <c r="K15" i="11"/>
  <c r="L24" i="11"/>
  <c r="H24" i="11"/>
  <c r="K24" i="11"/>
  <c r="H72" i="11"/>
  <c r="H55" i="11"/>
  <c r="H43" i="11"/>
  <c r="H39" i="11"/>
  <c r="H71" i="11" l="1"/>
  <c r="H73" i="11"/>
  <c r="H17" i="11"/>
  <c r="K17" i="11"/>
  <c r="L17" i="11"/>
  <c r="L16" i="11"/>
  <c r="H16" i="11"/>
  <c r="K16" i="11"/>
  <c r="H61" i="11"/>
  <c r="H60" i="11"/>
  <c r="H59" i="11"/>
  <c r="H58" i="11"/>
  <c r="H25" i="11"/>
  <c r="H62" i="11" l="1"/>
  <c r="H74" i="11"/>
  <c r="L76" i="11"/>
  <c r="K76" i="11"/>
  <c r="H65" i="11" s="1"/>
  <c r="H66" i="11" s="1"/>
  <c r="H19" i="11"/>
  <c r="H68" i="11" l="1"/>
  <c r="H76" i="11" s="1"/>
</calcChain>
</file>

<file path=xl/sharedStrings.xml><?xml version="1.0" encoding="utf-8"?>
<sst xmlns="http://schemas.openxmlformats.org/spreadsheetml/2006/main" count="386" uniqueCount="163">
  <si>
    <t>Cena celkem</t>
  </si>
  <si>
    <t/>
  </si>
  <si>
    <t>KCN</t>
  </si>
  <si>
    <t>Kód položky</t>
  </si>
  <si>
    <t>Název</t>
  </si>
  <si>
    <t>MJ</t>
  </si>
  <si>
    <t>Množství</t>
  </si>
  <si>
    <t>J. suť</t>
  </si>
  <si>
    <t>1</t>
  </si>
  <si>
    <t xml:space="preserve">Zemní práce </t>
  </si>
  <si>
    <t>221</t>
  </si>
  <si>
    <t>m2</t>
  </si>
  <si>
    <t>113106121</t>
  </si>
  <si>
    <t>Cena jednotk.</t>
  </si>
  <si>
    <t>Celk. hmotn.</t>
  </si>
  <si>
    <t>J. hmotn.</t>
  </si>
  <si>
    <t>Zařízení staveniště</t>
  </si>
  <si>
    <t>%</t>
  </si>
  <si>
    <t>Celk. suť</t>
  </si>
  <si>
    <t>t</t>
  </si>
  <si>
    <t>2</t>
  </si>
  <si>
    <t>5</t>
  </si>
  <si>
    <t>8</t>
  </si>
  <si>
    <t>9</t>
  </si>
  <si>
    <t>Skládky</t>
  </si>
  <si>
    <t>Celkem</t>
  </si>
  <si>
    <t>Stavba:</t>
  </si>
  <si>
    <t>Objekt:</t>
  </si>
  <si>
    <t>Komunikace</t>
  </si>
  <si>
    <t>m</t>
  </si>
  <si>
    <t>kus</t>
  </si>
  <si>
    <t>Mezisoučet</t>
  </si>
  <si>
    <t>Cena celkem (Kč bez DPH):</t>
  </si>
  <si>
    <t>Cena celkem (Kč s DPH):</t>
  </si>
  <si>
    <t>Zakládání</t>
  </si>
  <si>
    <t>Trubní vedení</t>
  </si>
  <si>
    <t xml:space="preserve">Ostatní konstrukce a práce-bourání  </t>
  </si>
  <si>
    <t>Přesun hmot</t>
  </si>
  <si>
    <t>DPH 21%:</t>
  </si>
  <si>
    <t>997</t>
  </si>
  <si>
    <t>Přesun sutě</t>
  </si>
  <si>
    <t>998</t>
  </si>
  <si>
    <t>MČ Praha Čakovice</t>
  </si>
  <si>
    <t>Rekonstrukce chodníku v ulici Schoellerova, úsek mezi ulicemi Králova a Tryskovická</t>
  </si>
  <si>
    <t>VÝKAZ VÝMĚR</t>
  </si>
  <si>
    <t>113107182</t>
  </si>
  <si>
    <t>113107183</t>
  </si>
  <si>
    <r>
      <t xml:space="preserve">Odstranění podkladu pl přes 50 do 200 m2 živičných tl 100 mm </t>
    </r>
    <r>
      <rPr>
        <i/>
        <sz val="10"/>
        <rFont val="Arial Narrow"/>
        <family val="2"/>
        <charset val="238"/>
      </rPr>
      <t>(chodník)</t>
    </r>
  </si>
  <si>
    <r>
      <t xml:space="preserve">Rozebrání dlažeb komunikací pro pěší z betonových nebo kamenných dlaždic </t>
    </r>
    <r>
      <rPr>
        <i/>
        <sz val="10"/>
        <rFont val="Arial Narrow"/>
        <family val="2"/>
        <charset val="238"/>
      </rPr>
      <t>(vjezdy část)</t>
    </r>
  </si>
  <si>
    <r>
      <t xml:space="preserve">Odstranění podkladu pl přes 50 do 200 m2 živičných tl 150 mm </t>
    </r>
    <r>
      <rPr>
        <i/>
        <sz val="10"/>
        <rFont val="Arial Narrow"/>
        <family val="2"/>
        <charset val="238"/>
      </rPr>
      <t>(vjezdy část)</t>
    </r>
  </si>
  <si>
    <t>113107162</t>
  </si>
  <si>
    <r>
      <t xml:space="preserve">Odstranění podkladu pl přes 50 do 200 m2 z kameniva drceného tl 200 mm </t>
    </r>
    <r>
      <rPr>
        <i/>
        <sz val="10"/>
        <rFont val="Arial Narrow"/>
        <family val="2"/>
        <charset val="238"/>
      </rPr>
      <t>(chodník)</t>
    </r>
  </si>
  <si>
    <t>113107163</t>
  </si>
  <si>
    <r>
      <t xml:space="preserve">Odstranění podkladu pl přes 50 do 200 m2 z kameniva drceného tl 300 mm </t>
    </r>
    <r>
      <rPr>
        <i/>
        <sz val="10"/>
        <rFont val="Arial Narrow"/>
        <family val="2"/>
        <charset val="238"/>
      </rPr>
      <t>(vjezdy)</t>
    </r>
  </si>
  <si>
    <t>113202111</t>
  </si>
  <si>
    <t>Vytrhání obrub krajníků obrubníků stojatých</t>
  </si>
  <si>
    <t>113204111</t>
  </si>
  <si>
    <t>Vytrhání obrub záhonových</t>
  </si>
  <si>
    <t>001</t>
  </si>
  <si>
    <t>132201101</t>
  </si>
  <si>
    <t>m3</t>
  </si>
  <si>
    <t>132201109</t>
  </si>
  <si>
    <t>Příplatek za lepivost k hloubení rýh š do 600 mm v hornině tř. 3</t>
  </si>
  <si>
    <t>162701105</t>
  </si>
  <si>
    <t>Vodorovné přemístění do 10000 m výkopku/sypaniny z horniny tř. 1 až 4</t>
  </si>
  <si>
    <t>181951102</t>
  </si>
  <si>
    <t>Úprava pláně v hornině tř. 1 až 4 se zhutněním</t>
  </si>
  <si>
    <t>002</t>
  </si>
  <si>
    <t>21156111R</t>
  </si>
  <si>
    <t>564801111</t>
  </si>
  <si>
    <t>564801112</t>
  </si>
  <si>
    <r>
      <t xml:space="preserve">Podklad ze štěrkodrtě ŠD tl 30 mm </t>
    </r>
    <r>
      <rPr>
        <i/>
        <sz val="10"/>
        <rFont val="Arial Narrow"/>
        <family val="2"/>
        <charset val="238"/>
      </rPr>
      <t>(chodník)</t>
    </r>
  </si>
  <si>
    <r>
      <t xml:space="preserve">Podklad ze štěrkodrtě ŠD tl 40 mm </t>
    </r>
    <r>
      <rPr>
        <i/>
        <sz val="10"/>
        <rFont val="Arial Narrow"/>
        <family val="2"/>
        <charset val="238"/>
      </rPr>
      <t>(vjezdy)</t>
    </r>
  </si>
  <si>
    <t>564851112</t>
  </si>
  <si>
    <r>
      <t xml:space="preserve">Podklad ze štěrkodrtě ŠD tl 160 mm </t>
    </r>
    <r>
      <rPr>
        <i/>
        <sz val="10"/>
        <rFont val="Arial Narrow"/>
        <family val="2"/>
        <charset val="238"/>
      </rPr>
      <t>(chodník)</t>
    </r>
  </si>
  <si>
    <t>564760111</t>
  </si>
  <si>
    <r>
      <t xml:space="preserve">Podklad z kameniva hrubého drceného vel. 16-32 mm tl 200 mm </t>
    </r>
    <r>
      <rPr>
        <i/>
        <sz val="10"/>
        <rFont val="Arial Narrow"/>
        <family val="2"/>
        <charset val="238"/>
      </rPr>
      <t>(vjezdy)</t>
    </r>
  </si>
  <si>
    <t>596211112</t>
  </si>
  <si>
    <t>Kladení zámkové dlažby komunikací pro pěší tl 60 mm skupiny A pl do 300 m2</t>
  </si>
  <si>
    <t>596212212</t>
  </si>
  <si>
    <t>Kladení zámkové dlažby pozemních komunikací tl 80 mm skupiny A pl do 300 m2</t>
  </si>
  <si>
    <t>MAT</t>
  </si>
  <si>
    <t>59245005</t>
  </si>
  <si>
    <t>dlažba skladebná betonová 20x10x8 cm barevná</t>
  </si>
  <si>
    <t>59245018</t>
  </si>
  <si>
    <t>dlažba skladebná betonová 20x10x6 cm přírodní</t>
  </si>
  <si>
    <t>59245006</t>
  </si>
  <si>
    <t>dlažba skladebná betonová základní pro nevidomé 20 x 10 x 6 cm barevná</t>
  </si>
  <si>
    <t>599142111</t>
  </si>
  <si>
    <r>
      <t xml:space="preserve">Úprava zálivky dilatačních nebo pracovních spár v živičném krytu </t>
    </r>
    <r>
      <rPr>
        <i/>
        <sz val="10"/>
        <rFont val="Arial Narrow"/>
        <family val="2"/>
        <charset val="238"/>
      </rPr>
      <t>(napojení vjezdů)</t>
    </r>
  </si>
  <si>
    <t>899331111</t>
  </si>
  <si>
    <t>Výšková úprava uličního vstupu nebo vpusti do 200 mm zvýšením poklopu</t>
  </si>
  <si>
    <t>916231213</t>
  </si>
  <si>
    <t>Osazení chodníkového obrubníku betonového stojatého s boční opěrou do lože z betonu prostého</t>
  </si>
  <si>
    <t>231</t>
  </si>
  <si>
    <t>59217003</t>
  </si>
  <si>
    <t>obrubník betonový zahradní 50x5x25cm</t>
  </si>
  <si>
    <t>916991121</t>
  </si>
  <si>
    <t>Lože pod obrubníky, krajníky nebo obruby z dlažebních kostek z betonu prostého</t>
  </si>
  <si>
    <t>919735113</t>
  </si>
  <si>
    <t>Řezání stávajícího živičného krytu hl do 150 mm</t>
  </si>
  <si>
    <t>997221551</t>
  </si>
  <si>
    <t>Vodorovná doprava suti ze sypkých materiálů do 1 km</t>
  </si>
  <si>
    <t>997221559</t>
  </si>
  <si>
    <t>Příplatek ZKD 1 km u vodorovné dopravy suti ze sypkých materiálů</t>
  </si>
  <si>
    <t>997221561</t>
  </si>
  <si>
    <t>Vodorovná doprava suti z kusových materiálů do 1 km</t>
  </si>
  <si>
    <t>997221569</t>
  </si>
  <si>
    <t>Příplatek ZKD 1 km u vodorovné dopravy suti z kusových materiálů</t>
  </si>
  <si>
    <t>998223011</t>
  </si>
  <si>
    <t>Přesun hmot pro pozemní komunikace s krytem dlážděným</t>
  </si>
  <si>
    <t>Poplatek za uložení na skládce (skládkovné) odpadu asfaltového bez dehtu</t>
  </si>
  <si>
    <t>Poplatek za uložení na skládce (skládkovné) zeminy a kameniva</t>
  </si>
  <si>
    <t>99722185R</t>
  </si>
  <si>
    <t>99722184R</t>
  </si>
  <si>
    <t>99701380R</t>
  </si>
  <si>
    <t>Poplatek za uložení na skládce (skládkovné) stavebního odpadu betonového</t>
  </si>
  <si>
    <t>013</t>
  </si>
  <si>
    <t>91411111R</t>
  </si>
  <si>
    <t>Dodávka osazení svislé dopravní značky u přechodu pro chodce</t>
  </si>
  <si>
    <t>915231111</t>
  </si>
  <si>
    <t>Vodorovné dopravní značení bílým plastem přechody pro chodce, šipky, symboly</t>
  </si>
  <si>
    <t>915621111</t>
  </si>
  <si>
    <t>Předznačení vodorovného plošného značení</t>
  </si>
  <si>
    <t>919733111</t>
  </si>
  <si>
    <r>
      <t xml:space="preserve">Úprava povrchu živičného krytu broušením tl. do 2 mm </t>
    </r>
    <r>
      <rPr>
        <i/>
        <sz val="10"/>
        <rFont val="Arial Narrow"/>
        <family val="2"/>
        <charset val="238"/>
      </rPr>
      <t>(pro vyznačení přechodu pro chodce)</t>
    </r>
  </si>
  <si>
    <t>916241213</t>
  </si>
  <si>
    <r>
      <t xml:space="preserve">Výplň odvodňovacích žeber nebo trativodů kamenivem </t>
    </r>
    <r>
      <rPr>
        <i/>
        <sz val="10"/>
        <rFont val="Arial Narrow"/>
        <family val="2"/>
        <charset val="238"/>
      </rPr>
      <t>(kačírek)</t>
    </r>
  </si>
  <si>
    <t>211971121</t>
  </si>
  <si>
    <t>Zřízení opláštění žeber nebo trativodů geotextilií v rýze nebo zářezu sklonu přes 1:2 š do 2,5 m</t>
  </si>
  <si>
    <t>693111440</t>
  </si>
  <si>
    <t>textilie GEOFILTEX 63 63/25 250 g/m2 do š 8,8 m</t>
  </si>
  <si>
    <r>
      <t xml:space="preserve">Osazení obrubníku kamenného stojatého s boční opěrou do lože z betonu prostého </t>
    </r>
    <r>
      <rPr>
        <i/>
        <sz val="10"/>
        <rFont val="Arial Narrow"/>
        <family val="2"/>
        <charset val="238"/>
      </rPr>
      <t>(použit původní materiál nebo materiál objednatele))</t>
    </r>
  </si>
  <si>
    <t>564751111</t>
  </si>
  <si>
    <r>
      <t xml:space="preserve">Podklad z kameniva hrubého drceného vel. 32-63 mm tl 150 mm </t>
    </r>
    <r>
      <rPr>
        <i/>
        <sz val="10"/>
        <rFont val="Arial Narrow"/>
        <family val="2"/>
        <charset val="238"/>
      </rPr>
      <t>(vjezdy)</t>
    </r>
  </si>
  <si>
    <r>
      <t xml:space="preserve">Hloubení rýh š do 600 mm v hornině tř. 3 objemu do 100 m3 </t>
    </r>
    <r>
      <rPr>
        <i/>
        <sz val="10"/>
        <rFont val="Arial Narrow"/>
        <family val="2"/>
        <charset val="238"/>
      </rPr>
      <t>(obrubníky, drenáž)</t>
    </r>
  </si>
  <si>
    <t>Rekonstrukce chodníku v ulici Schoellerova, úsek podél fotbalového hřiště</t>
  </si>
  <si>
    <t>113107176</t>
  </si>
  <si>
    <t>Odstranění podkladu pl přes 50 m2 do 200 m2 z betonu vyztuženého sítěmi tl 150 mm</t>
  </si>
  <si>
    <t>122202201</t>
  </si>
  <si>
    <t>Odkopávky a prokopávky nezapažené pro silnice objemu do 100 m3 v hornině tř. 3</t>
  </si>
  <si>
    <t>122202209</t>
  </si>
  <si>
    <t>Příplatek k odkopávkám a prokopávkám pro silnice v hornině tř. 3 za lepivost</t>
  </si>
  <si>
    <r>
      <t xml:space="preserve">Hloubení rýh š do 600 mm v hornině tř. 3 objemu do 100 m3 </t>
    </r>
    <r>
      <rPr>
        <i/>
        <sz val="10"/>
        <rFont val="Arial Narrow"/>
        <family val="2"/>
        <charset val="238"/>
      </rPr>
      <t>(obrubníky)</t>
    </r>
  </si>
  <si>
    <t>596212211</t>
  </si>
  <si>
    <r>
      <t xml:space="preserve">Kladení zámkové dlažby pozemních komunikací tl 80 mm skupiny A pl do 100 m2 </t>
    </r>
    <r>
      <rPr>
        <i/>
        <sz val="10"/>
        <rFont val="Arial Narrow"/>
        <family val="2"/>
        <charset val="238"/>
      </rPr>
      <t>(vjezdy)</t>
    </r>
  </si>
  <si>
    <t>916331112</t>
  </si>
  <si>
    <t>Osazení zahradního obrubníku betonového do lože z betonu s boční opěrou</t>
  </si>
  <si>
    <r>
      <t xml:space="preserve">Osazení obrubníku kamenného stojatého s boční opěrou do lože z betonu prostého </t>
    </r>
    <r>
      <rPr>
        <i/>
        <sz val="10"/>
        <rFont val="Arial Narrow"/>
        <family val="2"/>
        <charset val="238"/>
      </rPr>
      <t>( použit původní materiál nebo materiál objednatele))</t>
    </r>
  </si>
  <si>
    <t>99722182R</t>
  </si>
  <si>
    <t>Poplatek za uložení na skládce (skládkovné) stavebního odpadu železobetonového</t>
  </si>
  <si>
    <t>Rekapitulace nákladů</t>
  </si>
  <si>
    <t>Ostatní náklady:</t>
  </si>
  <si>
    <t>Zajištění DIO</t>
  </si>
  <si>
    <t>Zajištění DIR</t>
  </si>
  <si>
    <t>Provizorní dopravní značení</t>
  </si>
  <si>
    <t>Ostatní náklady celkem:</t>
  </si>
  <si>
    <t>VRN:</t>
  </si>
  <si>
    <t>Provoz investora</t>
  </si>
  <si>
    <t>VRN celkem:</t>
  </si>
  <si>
    <t>ZRN + skládky:</t>
  </si>
  <si>
    <t>ZRN + skládky celkem:</t>
  </si>
  <si>
    <t>Rekonstrukce chodníků Schoellerova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</si>
</sst>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dd/mm/yy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0" fillId="0" borderId="1" applyProtection="0"/>
    <xf numFmtId="0" fontId="10" fillId="0" borderId="0" applyProtection="0"/>
    <xf numFmtId="0" fontId="11" fillId="0" borderId="0" applyProtection="0"/>
    <xf numFmtId="0" fontId="12" fillId="0" borderId="0" applyProtection="0"/>
    <xf numFmtId="2" fontId="10" fillId="0" borderId="0" applyProtection="0"/>
  </cellStyleXfs>
  <cellXfs count="1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9" fontId="4" fillId="0" borderId="5" xfId="0" applyNumberFormat="1" applyFont="1" applyFill="1" applyBorder="1" applyAlignment="1" applyProtection="1">
      <alignment horizontal="center" vertical="center"/>
    </xf>
    <xf numFmtId="4" fontId="4" fillId="0" borderId="5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4" fontId="6" fillId="0" borderId="6" xfId="0" applyNumberFormat="1" applyFont="1" applyBorder="1" applyAlignment="1">
      <alignment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164" fontId="3" fillId="2" borderId="9" xfId="0" applyNumberFormat="1" applyFont="1" applyFill="1" applyBorder="1" applyAlignment="1" applyProtection="1">
      <alignment horizontal="center" vertical="center"/>
    </xf>
    <xf numFmtId="9" fontId="3" fillId="2" borderId="9" xfId="0" applyNumberFormat="1" applyFont="1" applyFill="1" applyBorder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/>
    <xf numFmtId="0" fontId="14" fillId="0" borderId="0" xfId="0" applyFont="1" applyFill="1" applyAlignment="1">
      <alignment horizontal="left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2" borderId="5" xfId="0" applyNumberFormat="1" applyFont="1" applyFill="1" applyBorder="1" applyAlignment="1" applyProtection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4" fontId="14" fillId="0" borderId="9" xfId="0" applyNumberFormat="1" applyFont="1" applyBorder="1" applyAlignment="1">
      <alignment vertical="center"/>
    </xf>
    <xf numFmtId="0" fontId="14" fillId="0" borderId="0" xfId="0" applyFont="1"/>
    <xf numFmtId="0" fontId="9" fillId="0" borderId="0" xfId="0" applyFont="1"/>
    <xf numFmtId="4" fontId="9" fillId="0" borderId="2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4" fontId="9" fillId="0" borderId="2" xfId="0" applyNumberFormat="1" applyFont="1" applyBorder="1"/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4" xfId="0" applyFont="1" applyBorder="1"/>
    <xf numFmtId="0" fontId="9" fillId="0" borderId="15" xfId="0" applyFont="1" applyBorder="1"/>
    <xf numFmtId="0" fontId="9" fillId="0" borderId="11" xfId="0" applyFont="1" applyBorder="1"/>
    <xf numFmtId="0" fontId="0" fillId="0" borderId="0" xfId="0" applyBorder="1"/>
    <xf numFmtId="0" fontId="14" fillId="0" borderId="8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9" fillId="0" borderId="15" xfId="0" applyFont="1" applyBorder="1" applyAlignment="1">
      <alignment horizontal="center"/>
    </xf>
    <xf numFmtId="4" fontId="9" fillId="0" borderId="15" xfId="0" applyNumberFormat="1" applyFont="1" applyBorder="1"/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4" fontId="9" fillId="0" borderId="20" xfId="0" applyNumberFormat="1" applyFont="1" applyBorder="1"/>
    <xf numFmtId="4" fontId="9" fillId="0" borderId="10" xfId="0" applyNumberFormat="1" applyFont="1" applyBorder="1"/>
    <xf numFmtId="0" fontId="14" fillId="0" borderId="12" xfId="0" applyFont="1" applyBorder="1" applyAlignment="1">
      <alignment horizontal="center" vertical="center"/>
    </xf>
    <xf numFmtId="164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</xf>
    <xf numFmtId="4" fontId="16" fillId="0" borderId="3" xfId="0" applyNumberFormat="1" applyFont="1" applyFill="1" applyBorder="1" applyAlignment="1" applyProtection="1">
      <alignment vertical="center"/>
    </xf>
    <xf numFmtId="165" fontId="1" fillId="0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Alignment="1">
      <alignment vertical="center"/>
    </xf>
    <xf numFmtId="164" fontId="1" fillId="0" borderId="10" xfId="0" applyNumberFormat="1" applyFont="1" applyFill="1" applyBorder="1" applyAlignment="1" applyProtection="1">
      <alignment vertical="center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16" fillId="0" borderId="2" xfId="0" applyNumberFormat="1" applyFont="1" applyFill="1" applyBorder="1" applyAlignment="1" applyProtection="1">
      <alignment vertical="center"/>
    </xf>
    <xf numFmtId="165" fontId="1" fillId="0" borderId="10" xfId="0" applyNumberFormat="1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vertical="center"/>
    </xf>
    <xf numFmtId="164" fontId="1" fillId="3" borderId="5" xfId="0" applyNumberFormat="1" applyFont="1" applyFill="1" applyBorder="1" applyAlignment="1" applyProtection="1">
      <alignment vertical="center"/>
    </xf>
    <xf numFmtId="4" fontId="1" fillId="3" borderId="5" xfId="0" applyNumberFormat="1" applyFont="1" applyFill="1" applyBorder="1" applyAlignment="1" applyProtection="1">
      <alignment vertical="center"/>
      <protection locked="0"/>
    </xf>
    <xf numFmtId="4" fontId="2" fillId="3" borderId="5" xfId="0" applyNumberFormat="1" applyFont="1" applyFill="1" applyBorder="1" applyAlignment="1" applyProtection="1">
      <alignment vertical="center"/>
    </xf>
    <xf numFmtId="165" fontId="1" fillId="3" borderId="5" xfId="0" applyNumberFormat="1" applyFont="1" applyFill="1" applyBorder="1" applyAlignment="1" applyProtection="1">
      <alignment vertical="center"/>
      <protection locked="0"/>
    </xf>
    <xf numFmtId="165" fontId="1" fillId="3" borderId="5" xfId="0" applyNumberFormat="1" applyFont="1" applyFill="1" applyBorder="1" applyAlignment="1" applyProtection="1">
      <alignment vertical="center"/>
    </xf>
    <xf numFmtId="4" fontId="16" fillId="0" borderId="10" xfId="0" applyNumberFormat="1" applyFont="1" applyFill="1" applyBorder="1" applyAlignment="1" applyProtection="1">
      <alignment vertical="center"/>
    </xf>
    <xf numFmtId="164" fontId="1" fillId="0" borderId="0" xfId="0" applyNumberFormat="1" applyFont="1" applyAlignment="1">
      <alignment vertical="center"/>
    </xf>
    <xf numFmtId="164" fontId="1" fillId="2" borderId="5" xfId="0" applyNumberFormat="1" applyFont="1" applyFill="1" applyBorder="1" applyAlignment="1" applyProtection="1">
      <alignment vertical="center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</xf>
    <xf numFmtId="165" fontId="1" fillId="2" borderId="5" xfId="0" applyNumberFormat="1" applyFont="1" applyFill="1" applyBorder="1" applyAlignment="1" applyProtection="1">
      <alignment vertical="center"/>
      <protection locked="0"/>
    </xf>
    <xf numFmtId="165" fontId="1" fillId="2" borderId="5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165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/>
    </xf>
    <xf numFmtId="165" fontId="1" fillId="0" borderId="10" xfId="0" applyNumberFormat="1" applyFont="1" applyFill="1" applyBorder="1" applyAlignment="1" applyProtection="1">
      <alignment vertical="center"/>
    </xf>
    <xf numFmtId="165" fontId="1" fillId="0" borderId="2" xfId="0" applyNumberFormat="1" applyFont="1" applyFill="1" applyBorder="1" applyAlignment="1" applyProtection="1">
      <alignment vertical="center"/>
    </xf>
    <xf numFmtId="0" fontId="13" fillId="0" borderId="0" xfId="0" applyFont="1"/>
  </cellXfs>
  <cellStyles count="6">
    <cellStyle name="CELKEM" xfId="1"/>
    <cellStyle name="DATUM" xfId="2"/>
    <cellStyle name="NADPIS1" xfId="3"/>
    <cellStyle name="NADPIS2" xfId="4"/>
    <cellStyle name="Normální" xfId="0" builtinId="0"/>
    <cellStyle name="PEVNÝ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2" sqref="B2"/>
    </sheetView>
  </sheetViews>
  <sheetFormatPr defaultRowHeight="12.75" x14ac:dyDescent="0.2"/>
  <cols>
    <col min="1" max="1" width="2.85546875" customWidth="1"/>
    <col min="2" max="2" width="57.42578125" customWidth="1"/>
    <col min="3" max="3" width="3.7109375" customWidth="1"/>
    <col min="4" max="4" width="6" customWidth="1"/>
    <col min="5" max="5" width="15.28515625" customWidth="1"/>
    <col min="6" max="6" width="2.7109375" customWidth="1"/>
  </cols>
  <sheetData>
    <row r="1" spans="1:6" ht="9" customHeight="1" x14ac:dyDescent="0.2"/>
    <row r="2" spans="1:6" ht="18" x14ac:dyDescent="0.25">
      <c r="B2" s="111" t="s">
        <v>44</v>
      </c>
    </row>
    <row r="4" spans="1:6" ht="15" x14ac:dyDescent="0.2">
      <c r="B4" s="35" t="s">
        <v>42</v>
      </c>
      <c r="C4" s="35"/>
      <c r="D4" s="35"/>
    </row>
    <row r="5" spans="1:6" ht="15" x14ac:dyDescent="0.2">
      <c r="B5" s="35" t="s">
        <v>162</v>
      </c>
      <c r="C5" s="35"/>
      <c r="D5" s="35"/>
    </row>
    <row r="7" spans="1:6" ht="15.75" x14ac:dyDescent="0.25">
      <c r="B7" s="49" t="s">
        <v>151</v>
      </c>
      <c r="C7" s="49"/>
      <c r="D7" s="49"/>
    </row>
    <row r="8" spans="1:6" x14ac:dyDescent="0.2">
      <c r="E8" s="34"/>
      <c r="F8" s="34"/>
    </row>
    <row r="9" spans="1:6" ht="15" x14ac:dyDescent="0.25">
      <c r="B9" s="52" t="s">
        <v>160</v>
      </c>
      <c r="C9" s="52"/>
      <c r="D9" s="52"/>
      <c r="E9" s="53"/>
    </row>
    <row r="10" spans="1:6" ht="13.5" customHeight="1" x14ac:dyDescent="0.25">
      <c r="B10" s="52"/>
      <c r="C10" s="52"/>
      <c r="D10" s="52"/>
      <c r="E10" s="53"/>
    </row>
    <row r="11" spans="1:6" s="2" customFormat="1" ht="33.75" customHeight="1" x14ac:dyDescent="0.2">
      <c r="A11" s="50"/>
      <c r="B11" s="59" t="s">
        <v>43</v>
      </c>
      <c r="C11" s="60"/>
      <c r="D11" s="61"/>
      <c r="E11" s="54"/>
    </row>
    <row r="12" spans="1:6" s="2" customFormat="1" ht="33" customHeight="1" x14ac:dyDescent="0.2">
      <c r="A12" s="50"/>
      <c r="B12" s="62" t="s">
        <v>136</v>
      </c>
      <c r="C12" s="63"/>
      <c r="D12" s="64"/>
      <c r="E12" s="55"/>
    </row>
    <row r="13" spans="1:6" s="2" customFormat="1" ht="24.75" customHeight="1" x14ac:dyDescent="0.2">
      <c r="B13" s="56" t="s">
        <v>161</v>
      </c>
      <c r="C13" s="56"/>
      <c r="D13" s="56"/>
      <c r="E13" s="57"/>
    </row>
    <row r="14" spans="1:6" ht="14.25" x14ac:dyDescent="0.2">
      <c r="B14" s="53"/>
      <c r="C14" s="53"/>
      <c r="D14" s="53"/>
      <c r="E14" s="53"/>
    </row>
    <row r="15" spans="1:6" ht="15" x14ac:dyDescent="0.25">
      <c r="B15" s="52" t="s">
        <v>157</v>
      </c>
      <c r="C15" s="52"/>
      <c r="D15" s="52"/>
      <c r="E15" s="53"/>
    </row>
    <row r="16" spans="1:6" ht="14.25" x14ac:dyDescent="0.2">
      <c r="B16" s="65" t="s">
        <v>16</v>
      </c>
      <c r="C16" s="72" t="s">
        <v>17</v>
      </c>
      <c r="D16" s="73"/>
      <c r="E16" s="58"/>
    </row>
    <row r="17" spans="2:5" ht="14.25" x14ac:dyDescent="0.2">
      <c r="B17" s="74" t="s">
        <v>158</v>
      </c>
      <c r="C17" s="75" t="s">
        <v>17</v>
      </c>
      <c r="D17" s="76"/>
      <c r="E17" s="77"/>
    </row>
    <row r="18" spans="2:5" ht="15" x14ac:dyDescent="0.2">
      <c r="B18" s="56" t="s">
        <v>159</v>
      </c>
      <c r="C18" s="78"/>
      <c r="D18" s="57"/>
      <c r="E18" s="57"/>
    </row>
    <row r="19" spans="2:5" ht="14.25" x14ac:dyDescent="0.2">
      <c r="B19" s="53"/>
      <c r="C19" s="53"/>
      <c r="D19" s="53"/>
      <c r="E19" s="53"/>
    </row>
    <row r="20" spans="2:5" ht="15" x14ac:dyDescent="0.25">
      <c r="B20" s="52" t="s">
        <v>152</v>
      </c>
      <c r="C20" s="52"/>
      <c r="D20" s="52"/>
      <c r="E20" s="53"/>
    </row>
    <row r="21" spans="2:5" ht="15.75" customHeight="1" x14ac:dyDescent="0.2">
      <c r="B21" s="65" t="s">
        <v>153</v>
      </c>
      <c r="C21" s="66"/>
      <c r="D21" s="67"/>
      <c r="E21" s="58"/>
    </row>
    <row r="22" spans="2:5" ht="15.75" customHeight="1" x14ac:dyDescent="0.2">
      <c r="B22" s="65" t="s">
        <v>154</v>
      </c>
      <c r="C22" s="66"/>
      <c r="D22" s="67"/>
      <c r="E22" s="58"/>
    </row>
    <row r="23" spans="2:5" ht="15.75" customHeight="1" x14ac:dyDescent="0.2">
      <c r="B23" s="65" t="s">
        <v>155</v>
      </c>
      <c r="C23" s="66"/>
      <c r="D23" s="67"/>
      <c r="E23" s="58"/>
    </row>
    <row r="24" spans="2:5" ht="15.75" customHeight="1" x14ac:dyDescent="0.2">
      <c r="B24" s="56" t="s">
        <v>156</v>
      </c>
      <c r="C24" s="56"/>
      <c r="D24" s="56"/>
      <c r="E24" s="57"/>
    </row>
    <row r="25" spans="2:5" x14ac:dyDescent="0.2">
      <c r="B25" s="68"/>
      <c r="C25" s="68"/>
      <c r="D25" s="68"/>
    </row>
    <row r="26" spans="2:5" s="2" customFormat="1" ht="17.25" customHeight="1" x14ac:dyDescent="0.2">
      <c r="B26" s="69" t="s">
        <v>32</v>
      </c>
      <c r="C26" s="70"/>
      <c r="D26" s="71"/>
      <c r="E26" s="51"/>
    </row>
    <row r="27" spans="2:5" s="2" customFormat="1" ht="17.25" customHeight="1" x14ac:dyDescent="0.2">
      <c r="B27" s="69" t="s">
        <v>38</v>
      </c>
      <c r="C27" s="70"/>
      <c r="D27" s="71"/>
      <c r="E27" s="51"/>
    </row>
    <row r="28" spans="2:5" s="2" customFormat="1" ht="17.25" customHeight="1" x14ac:dyDescent="0.2">
      <c r="B28" s="69" t="s">
        <v>33</v>
      </c>
      <c r="C28" s="70"/>
      <c r="D28" s="71"/>
      <c r="E28" s="51"/>
    </row>
  </sheetData>
  <printOptions horizontalCentered="1"/>
  <pageMargins left="0.70866141732283472" right="0.70866141732283472" top="0.67" bottom="0.78740157480314965" header="0.31496062992125984" footer="0.31496062992125984"/>
  <pageSetup paperSize="9" orientation="landscape" horizontalDpi="4294967293" verticalDpi="0" r:id="rId1"/>
  <headerFooter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pageSetUpPr fitToPage="1"/>
  </sheetPr>
  <dimension ref="A1:M76"/>
  <sheetViews>
    <sheetView showGridLines="0" showZeros="0" zoomScaleNormal="100" workbookViewId="0">
      <pane ySplit="5" topLeftCell="A2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4.140625" style="34" customWidth="1"/>
    <col min="2" max="2" width="5.5703125" style="34" customWidth="1"/>
    <col min="3" max="3" width="9.85546875" style="34" bestFit="1" customWidth="1"/>
    <col min="4" max="4" width="65.5703125" style="34" customWidth="1"/>
    <col min="5" max="5" width="3.5703125" style="108" bestFit="1" customWidth="1"/>
    <col min="6" max="6" width="9.140625" style="34" bestFit="1" customWidth="1"/>
    <col min="7" max="7" width="11.85546875" style="34" customWidth="1"/>
    <col min="8" max="8" width="14.7109375" style="34" bestFit="1" customWidth="1"/>
    <col min="9" max="10" width="8.7109375" style="34" bestFit="1" customWidth="1"/>
    <col min="11" max="11" width="10.5703125" style="34" bestFit="1" customWidth="1"/>
    <col min="12" max="12" width="10.42578125" style="34" customWidth="1"/>
    <col min="13" max="13" width="9.140625" style="34" customWidth="1"/>
    <col min="14" max="16384" width="9.140625" style="34"/>
  </cols>
  <sheetData>
    <row r="1" spans="1:13" ht="21" customHeight="1" x14ac:dyDescent="0.2">
      <c r="B1" s="5"/>
      <c r="C1" s="33" t="s">
        <v>44</v>
      </c>
      <c r="D1" s="44"/>
      <c r="E1" s="10"/>
      <c r="F1" s="4"/>
      <c r="G1" s="4"/>
      <c r="H1" s="4"/>
      <c r="I1" s="3"/>
      <c r="J1" s="3"/>
      <c r="K1" s="3"/>
      <c r="L1" s="3"/>
      <c r="M1" s="47"/>
    </row>
    <row r="2" spans="1:13" ht="12.75" customHeight="1" x14ac:dyDescent="0.2">
      <c r="B2" s="5"/>
      <c r="C2" s="32" t="s">
        <v>26</v>
      </c>
      <c r="D2" s="35" t="s">
        <v>42</v>
      </c>
      <c r="E2" s="10"/>
      <c r="F2" s="4"/>
      <c r="G2" s="3"/>
      <c r="H2" s="45"/>
      <c r="I2" s="3"/>
      <c r="J2" s="3"/>
      <c r="K2" s="3"/>
      <c r="L2" s="3"/>
      <c r="M2" s="47"/>
    </row>
    <row r="3" spans="1:13" ht="12.75" customHeight="1" x14ac:dyDescent="0.2">
      <c r="B3" s="5"/>
      <c r="C3" s="32" t="s">
        <v>27</v>
      </c>
      <c r="D3" s="32" t="s">
        <v>43</v>
      </c>
      <c r="E3" s="10"/>
      <c r="F3" s="31"/>
      <c r="G3" s="31"/>
      <c r="H3" s="3"/>
      <c r="I3" s="3"/>
      <c r="J3" s="3"/>
      <c r="K3" s="3"/>
      <c r="L3" s="3"/>
      <c r="M3" s="47"/>
    </row>
    <row r="4" spans="1:13" ht="12" customHeight="1" x14ac:dyDescent="0.2">
      <c r="B4" s="5"/>
      <c r="C4" s="44"/>
      <c r="D4" s="44"/>
      <c r="E4" s="10"/>
      <c r="F4" s="3"/>
      <c r="G4" s="3"/>
      <c r="H4" s="3"/>
      <c r="I4" s="3"/>
      <c r="J4" s="3"/>
      <c r="K4" s="3"/>
      <c r="L4" s="3"/>
      <c r="M4" s="47"/>
    </row>
    <row r="5" spans="1:13" ht="19.5" customHeight="1" x14ac:dyDescent="0.2">
      <c r="A5" s="19"/>
      <c r="B5" s="20" t="s">
        <v>2</v>
      </c>
      <c r="C5" s="20" t="s">
        <v>3</v>
      </c>
      <c r="D5" s="19" t="s">
        <v>4</v>
      </c>
      <c r="E5" s="19" t="s">
        <v>5</v>
      </c>
      <c r="F5" s="21" t="s">
        <v>6</v>
      </c>
      <c r="G5" s="22" t="s">
        <v>13</v>
      </c>
      <c r="H5" s="23" t="s">
        <v>0</v>
      </c>
      <c r="I5" s="24" t="s">
        <v>15</v>
      </c>
      <c r="J5" s="24" t="s">
        <v>7</v>
      </c>
      <c r="K5" s="22" t="s">
        <v>14</v>
      </c>
      <c r="L5" s="22" t="s">
        <v>18</v>
      </c>
      <c r="M5" s="1"/>
    </row>
    <row r="6" spans="1:13" ht="12.75" customHeight="1" x14ac:dyDescent="0.2">
      <c r="A6" s="30"/>
      <c r="B6" s="13"/>
      <c r="C6" s="13"/>
      <c r="D6" s="12"/>
      <c r="E6" s="12"/>
      <c r="F6" s="14"/>
      <c r="G6" s="15"/>
      <c r="H6" s="16"/>
      <c r="I6" s="17"/>
      <c r="J6" s="17"/>
      <c r="K6" s="15"/>
      <c r="L6" s="15"/>
      <c r="M6" s="1"/>
    </row>
    <row r="7" spans="1:13" x14ac:dyDescent="0.2">
      <c r="A7" s="46"/>
      <c r="B7" s="6" t="s">
        <v>1</v>
      </c>
      <c r="C7" s="6" t="s">
        <v>8</v>
      </c>
      <c r="D7" s="7" t="s">
        <v>9</v>
      </c>
      <c r="E7" s="6" t="s">
        <v>1</v>
      </c>
      <c r="F7" s="79"/>
      <c r="G7" s="80"/>
      <c r="H7" s="81"/>
      <c r="I7" s="82"/>
      <c r="J7" s="82"/>
      <c r="K7" s="80"/>
      <c r="L7" s="80"/>
      <c r="M7" s="83"/>
    </row>
    <row r="8" spans="1:13" x14ac:dyDescent="0.2">
      <c r="A8" s="37">
        <v>1</v>
      </c>
      <c r="B8" s="25" t="s">
        <v>10</v>
      </c>
      <c r="C8" s="25" t="s">
        <v>12</v>
      </c>
      <c r="D8" s="26" t="s">
        <v>48</v>
      </c>
      <c r="E8" s="25" t="s">
        <v>11</v>
      </c>
      <c r="F8" s="84">
        <v>19.969650000000001</v>
      </c>
      <c r="G8" s="85"/>
      <c r="H8" s="86">
        <f>ROUND(F8*G8,2)</f>
        <v>0</v>
      </c>
      <c r="I8" s="87">
        <v>0</v>
      </c>
      <c r="J8" s="87">
        <v>0.255</v>
      </c>
      <c r="K8" s="88">
        <f>ROUND( F8*I8,3)</f>
        <v>0</v>
      </c>
      <c r="L8" s="88">
        <f>ROUND( F8*J8,3)</f>
        <v>5.0919999999999996</v>
      </c>
      <c r="M8" s="83"/>
    </row>
    <row r="9" spans="1:13" x14ac:dyDescent="0.2">
      <c r="A9" s="37">
        <v>2</v>
      </c>
      <c r="B9" s="25" t="s">
        <v>10</v>
      </c>
      <c r="C9" s="25" t="s">
        <v>45</v>
      </c>
      <c r="D9" s="26" t="s">
        <v>47</v>
      </c>
      <c r="E9" s="25" t="s">
        <v>11</v>
      </c>
      <c r="F9" s="84">
        <v>517.20000000000005</v>
      </c>
      <c r="G9" s="85"/>
      <c r="H9" s="86">
        <f>ROUND(F9*G9,2)</f>
        <v>0</v>
      </c>
      <c r="I9" s="87">
        <v>0</v>
      </c>
      <c r="J9" s="87">
        <v>0.22</v>
      </c>
      <c r="K9" s="88">
        <f>ROUND( F9*I9,3)</f>
        <v>0</v>
      </c>
      <c r="L9" s="88">
        <f>ROUND( F9*J9,3)</f>
        <v>113.78400000000001</v>
      </c>
      <c r="M9" s="83"/>
    </row>
    <row r="10" spans="1:13" x14ac:dyDescent="0.2">
      <c r="A10" s="37">
        <v>3</v>
      </c>
      <c r="B10" s="25" t="s">
        <v>10</v>
      </c>
      <c r="C10" s="25" t="s">
        <v>46</v>
      </c>
      <c r="D10" s="26" t="s">
        <v>49</v>
      </c>
      <c r="E10" s="25" t="s">
        <v>11</v>
      </c>
      <c r="F10" s="84">
        <v>179.72685000000001</v>
      </c>
      <c r="G10" s="85"/>
      <c r="H10" s="86">
        <f>ROUND(F10*G10,2)</f>
        <v>0</v>
      </c>
      <c r="I10" s="87">
        <v>0</v>
      </c>
      <c r="J10" s="87">
        <v>0.316</v>
      </c>
      <c r="K10" s="88">
        <f>ROUND( F10*I10,3)</f>
        <v>0</v>
      </c>
      <c r="L10" s="88">
        <f>ROUND( F10*J10,3)</f>
        <v>56.793999999999997</v>
      </c>
      <c r="M10" s="83"/>
    </row>
    <row r="11" spans="1:13" x14ac:dyDescent="0.2">
      <c r="A11" s="37">
        <v>4</v>
      </c>
      <c r="B11" s="25" t="s">
        <v>10</v>
      </c>
      <c r="C11" s="25" t="s">
        <v>50</v>
      </c>
      <c r="D11" s="26" t="s">
        <v>51</v>
      </c>
      <c r="E11" s="25" t="s">
        <v>11</v>
      </c>
      <c r="F11" s="84">
        <v>517.20000000000005</v>
      </c>
      <c r="G11" s="85"/>
      <c r="H11" s="86">
        <f>ROUND(F11*G11,2)</f>
        <v>0</v>
      </c>
      <c r="I11" s="87">
        <v>0</v>
      </c>
      <c r="J11" s="87">
        <v>0.28999999999999998</v>
      </c>
      <c r="K11" s="88">
        <f>ROUND( F11*I11,3)</f>
        <v>0</v>
      </c>
      <c r="L11" s="88">
        <f>ROUND( F11*J11,3)</f>
        <v>149.988</v>
      </c>
      <c r="M11" s="83"/>
    </row>
    <row r="12" spans="1:13" x14ac:dyDescent="0.2">
      <c r="A12" s="37">
        <v>5</v>
      </c>
      <c r="B12" s="25" t="s">
        <v>10</v>
      </c>
      <c r="C12" s="25" t="s">
        <v>52</v>
      </c>
      <c r="D12" s="26" t="s">
        <v>53</v>
      </c>
      <c r="E12" s="25" t="s">
        <v>11</v>
      </c>
      <c r="F12" s="84">
        <v>199.69650000000001</v>
      </c>
      <c r="G12" s="85"/>
      <c r="H12" s="86">
        <f>ROUND(F12*G12,2)</f>
        <v>0</v>
      </c>
      <c r="I12" s="87">
        <v>0</v>
      </c>
      <c r="J12" s="87">
        <v>0.44</v>
      </c>
      <c r="K12" s="88">
        <f>ROUND( F12*I12,3)</f>
        <v>0</v>
      </c>
      <c r="L12" s="88">
        <f>ROUND( F12*J12,3)</f>
        <v>87.866</v>
      </c>
      <c r="M12" s="83"/>
    </row>
    <row r="13" spans="1:13" x14ac:dyDescent="0.2">
      <c r="A13" s="37">
        <v>6</v>
      </c>
      <c r="B13" s="25" t="s">
        <v>10</v>
      </c>
      <c r="C13" s="25" t="s">
        <v>54</v>
      </c>
      <c r="D13" s="26" t="s">
        <v>55</v>
      </c>
      <c r="E13" s="25" t="s">
        <v>29</v>
      </c>
      <c r="F13" s="84">
        <v>36</v>
      </c>
      <c r="G13" s="85"/>
      <c r="H13" s="86">
        <f>ROUND(F13*G13,2)</f>
        <v>0</v>
      </c>
      <c r="I13" s="87">
        <v>0</v>
      </c>
      <c r="J13" s="87">
        <v>0.20499999999999999</v>
      </c>
      <c r="K13" s="88">
        <f>ROUND( F13*I13,3)</f>
        <v>0</v>
      </c>
      <c r="L13" s="88">
        <f>ROUND( F13*J13,3)</f>
        <v>7.38</v>
      </c>
      <c r="M13" s="83"/>
    </row>
    <row r="14" spans="1:13" x14ac:dyDescent="0.2">
      <c r="A14" s="37">
        <v>7</v>
      </c>
      <c r="B14" s="25" t="s">
        <v>10</v>
      </c>
      <c r="C14" s="25" t="s">
        <v>56</v>
      </c>
      <c r="D14" s="26" t="s">
        <v>57</v>
      </c>
      <c r="E14" s="25" t="s">
        <v>29</v>
      </c>
      <c r="F14" s="84">
        <v>473.63</v>
      </c>
      <c r="G14" s="85"/>
      <c r="H14" s="86">
        <f>ROUND(F14*G14,2)</f>
        <v>0</v>
      </c>
      <c r="I14" s="87">
        <v>0</v>
      </c>
      <c r="J14" s="87">
        <v>0.04</v>
      </c>
      <c r="K14" s="88">
        <f>ROUND( F14*I14,3)</f>
        <v>0</v>
      </c>
      <c r="L14" s="88">
        <f>ROUND( F14*J14,3)</f>
        <v>18.945</v>
      </c>
      <c r="M14" s="83"/>
    </row>
    <row r="15" spans="1:13" x14ac:dyDescent="0.2">
      <c r="A15" s="37">
        <v>8</v>
      </c>
      <c r="B15" s="25" t="s">
        <v>58</v>
      </c>
      <c r="C15" s="25" t="s">
        <v>59</v>
      </c>
      <c r="D15" s="26" t="s">
        <v>135</v>
      </c>
      <c r="E15" s="25" t="s">
        <v>60</v>
      </c>
      <c r="F15" s="84">
        <v>110.977</v>
      </c>
      <c r="G15" s="85"/>
      <c r="H15" s="86">
        <f>ROUND(F15*G15,2)</f>
        <v>0</v>
      </c>
      <c r="I15" s="87"/>
      <c r="J15" s="87"/>
      <c r="K15" s="88">
        <f>ROUND( F15*I15,3)</f>
        <v>0</v>
      </c>
      <c r="L15" s="88">
        <f>ROUND( F15*J15,3)</f>
        <v>0</v>
      </c>
      <c r="M15" s="83"/>
    </row>
    <row r="16" spans="1:13" x14ac:dyDescent="0.2">
      <c r="A16" s="37">
        <v>9</v>
      </c>
      <c r="B16" s="25" t="s">
        <v>58</v>
      </c>
      <c r="C16" s="25" t="s">
        <v>61</v>
      </c>
      <c r="D16" s="26" t="s">
        <v>62</v>
      </c>
      <c r="E16" s="25" t="s">
        <v>60</v>
      </c>
      <c r="F16" s="84">
        <v>55.488500000000002</v>
      </c>
      <c r="G16" s="85"/>
      <c r="H16" s="86">
        <f>ROUND(F16*G16,2)</f>
        <v>0</v>
      </c>
      <c r="I16" s="87"/>
      <c r="J16" s="87"/>
      <c r="K16" s="88">
        <f>ROUND( F16*I16,3)</f>
        <v>0</v>
      </c>
      <c r="L16" s="88">
        <f>ROUND( F16*J16,3)</f>
        <v>0</v>
      </c>
      <c r="M16" s="83"/>
    </row>
    <row r="17" spans="1:13" x14ac:dyDescent="0.2">
      <c r="A17" s="37">
        <v>10</v>
      </c>
      <c r="B17" s="25" t="s">
        <v>58</v>
      </c>
      <c r="C17" s="25" t="s">
        <v>63</v>
      </c>
      <c r="D17" s="26" t="s">
        <v>64</v>
      </c>
      <c r="E17" s="25" t="s">
        <v>60</v>
      </c>
      <c r="F17" s="84">
        <v>110.977</v>
      </c>
      <c r="G17" s="85"/>
      <c r="H17" s="86">
        <f>ROUND(F17*G17,2)</f>
        <v>0</v>
      </c>
      <c r="I17" s="87"/>
      <c r="J17" s="87"/>
      <c r="K17" s="88">
        <f>ROUND( F17*I17,3)</f>
        <v>0</v>
      </c>
      <c r="L17" s="88">
        <f>ROUND( F17*J17,3)</f>
        <v>0</v>
      </c>
      <c r="M17" s="83"/>
    </row>
    <row r="18" spans="1:13" x14ac:dyDescent="0.2">
      <c r="A18" s="37">
        <v>11</v>
      </c>
      <c r="B18" s="25" t="s">
        <v>58</v>
      </c>
      <c r="C18" s="25" t="s">
        <v>65</v>
      </c>
      <c r="D18" s="26" t="s">
        <v>66</v>
      </c>
      <c r="E18" s="25" t="s">
        <v>11</v>
      </c>
      <c r="F18" s="84">
        <v>716.89650000000006</v>
      </c>
      <c r="G18" s="85"/>
      <c r="H18" s="86">
        <f>ROUND(F18*G18,2)</f>
        <v>0</v>
      </c>
      <c r="I18" s="87"/>
      <c r="J18" s="87"/>
      <c r="K18" s="88">
        <f>ROUND( F18*I18,3)</f>
        <v>0</v>
      </c>
      <c r="L18" s="88">
        <f>ROUND( F18*J18,3)</f>
        <v>0</v>
      </c>
      <c r="M18" s="83"/>
    </row>
    <row r="19" spans="1:13" x14ac:dyDescent="0.2">
      <c r="A19" s="39"/>
      <c r="B19" s="40"/>
      <c r="C19" s="40"/>
      <c r="D19" s="41" t="s">
        <v>25</v>
      </c>
      <c r="E19" s="40"/>
      <c r="F19" s="89"/>
      <c r="G19" s="90"/>
      <c r="H19" s="91">
        <f>SUM(H7:H18)</f>
        <v>0</v>
      </c>
      <c r="I19" s="92"/>
      <c r="J19" s="92"/>
      <c r="K19" s="93"/>
      <c r="L19" s="89"/>
      <c r="M19" s="83"/>
    </row>
    <row r="20" spans="1:13" x14ac:dyDescent="0.2">
      <c r="A20" s="37"/>
      <c r="B20" s="25"/>
      <c r="C20" s="25"/>
      <c r="D20" s="26"/>
      <c r="E20" s="25"/>
      <c r="F20" s="84"/>
      <c r="G20" s="85"/>
      <c r="H20" s="94"/>
      <c r="I20" s="87"/>
      <c r="J20" s="87"/>
      <c r="K20" s="109"/>
      <c r="L20" s="84"/>
      <c r="M20" s="83"/>
    </row>
    <row r="21" spans="1:13" x14ac:dyDescent="0.2">
      <c r="A21" s="37"/>
      <c r="B21" s="25"/>
      <c r="C21" s="25" t="s">
        <v>20</v>
      </c>
      <c r="D21" s="42" t="s">
        <v>34</v>
      </c>
      <c r="E21" s="25"/>
      <c r="F21" s="84"/>
      <c r="G21" s="85"/>
      <c r="H21" s="94"/>
      <c r="I21" s="87"/>
      <c r="J21" s="87"/>
      <c r="K21" s="109"/>
      <c r="L21" s="84"/>
      <c r="M21" s="83"/>
    </row>
    <row r="22" spans="1:13" x14ac:dyDescent="0.2">
      <c r="A22" s="37">
        <v>12</v>
      </c>
      <c r="B22" s="25" t="s">
        <v>67</v>
      </c>
      <c r="C22" s="25" t="s">
        <v>128</v>
      </c>
      <c r="D22" s="26" t="s">
        <v>129</v>
      </c>
      <c r="E22" s="25" t="s">
        <v>11</v>
      </c>
      <c r="F22" s="84">
        <v>517.19399999999996</v>
      </c>
      <c r="G22" s="85"/>
      <c r="H22" s="86">
        <f>ROUND(F22*G22,2)</f>
        <v>0</v>
      </c>
      <c r="I22" s="87">
        <v>3.1E-4</v>
      </c>
      <c r="J22" s="87"/>
      <c r="K22" s="88">
        <f>ROUND( F22*I22,3)</f>
        <v>0.16</v>
      </c>
      <c r="L22" s="88">
        <f>ROUND( F22*J22,3)</f>
        <v>0</v>
      </c>
      <c r="M22" s="83"/>
    </row>
    <row r="23" spans="1:13" x14ac:dyDescent="0.2">
      <c r="A23" s="37">
        <v>13</v>
      </c>
      <c r="B23" s="25" t="s">
        <v>81</v>
      </c>
      <c r="C23" s="25" t="s">
        <v>130</v>
      </c>
      <c r="D23" s="26" t="s">
        <v>131</v>
      </c>
      <c r="E23" s="25" t="s">
        <v>11</v>
      </c>
      <c r="F23" s="84">
        <v>620.63279999999997</v>
      </c>
      <c r="G23" s="85"/>
      <c r="H23" s="86">
        <f>ROUND(F23*G23,2)</f>
        <v>0</v>
      </c>
      <c r="I23" s="87">
        <v>2.5000000000000001E-4</v>
      </c>
      <c r="J23" s="87"/>
      <c r="K23" s="88">
        <f>ROUND( F23*I23,3)</f>
        <v>0.155</v>
      </c>
      <c r="L23" s="88">
        <f>ROUND( F23*J23,3)</f>
        <v>0</v>
      </c>
      <c r="M23" s="83"/>
    </row>
    <row r="24" spans="1:13" x14ac:dyDescent="0.2">
      <c r="A24" s="37">
        <v>14</v>
      </c>
      <c r="B24" s="25" t="s">
        <v>67</v>
      </c>
      <c r="C24" s="25" t="s">
        <v>68</v>
      </c>
      <c r="D24" s="26" t="s">
        <v>127</v>
      </c>
      <c r="E24" s="25" t="s">
        <v>60</v>
      </c>
      <c r="F24" s="84">
        <v>57.466000000000001</v>
      </c>
      <c r="G24" s="85"/>
      <c r="H24" s="86">
        <f>ROUND(F24*G24,2)</f>
        <v>0</v>
      </c>
      <c r="I24" s="87">
        <v>1.665</v>
      </c>
      <c r="J24" s="87"/>
      <c r="K24" s="88">
        <f>ROUND( F24*I24,3)</f>
        <v>95.680999999999997</v>
      </c>
      <c r="L24" s="88">
        <f>ROUND( F24*J24,3)</f>
        <v>0</v>
      </c>
      <c r="M24" s="83"/>
    </row>
    <row r="25" spans="1:13" x14ac:dyDescent="0.2">
      <c r="A25" s="39"/>
      <c r="B25" s="40"/>
      <c r="C25" s="40"/>
      <c r="D25" s="41" t="s">
        <v>25</v>
      </c>
      <c r="E25" s="40"/>
      <c r="F25" s="89"/>
      <c r="G25" s="90"/>
      <c r="H25" s="91">
        <f>SUM(H21:H24)</f>
        <v>0</v>
      </c>
      <c r="I25" s="92"/>
      <c r="J25" s="92"/>
      <c r="K25" s="93"/>
      <c r="L25" s="89"/>
      <c r="M25" s="83"/>
    </row>
    <row r="26" spans="1:13" x14ac:dyDescent="0.2">
      <c r="A26" s="37"/>
      <c r="B26" s="25"/>
      <c r="C26" s="25"/>
      <c r="D26" s="26"/>
      <c r="E26" s="25"/>
      <c r="F26" s="84"/>
      <c r="G26" s="85"/>
      <c r="H26" s="94"/>
      <c r="I26" s="87"/>
      <c r="J26" s="87"/>
      <c r="K26" s="109"/>
      <c r="L26" s="84"/>
      <c r="M26" s="83"/>
    </row>
    <row r="27" spans="1:13" x14ac:dyDescent="0.2">
      <c r="A27" s="37"/>
      <c r="B27" s="25"/>
      <c r="C27" s="25" t="s">
        <v>21</v>
      </c>
      <c r="D27" s="42" t="s">
        <v>28</v>
      </c>
      <c r="E27" s="25"/>
      <c r="F27" s="84"/>
      <c r="G27" s="85"/>
      <c r="H27" s="94"/>
      <c r="I27" s="87"/>
      <c r="J27" s="87"/>
      <c r="K27" s="109"/>
      <c r="L27" s="84"/>
      <c r="M27" s="83"/>
    </row>
    <row r="28" spans="1:13" x14ac:dyDescent="0.2">
      <c r="A28" s="37">
        <v>15</v>
      </c>
      <c r="B28" s="25" t="s">
        <v>10</v>
      </c>
      <c r="C28" s="25" t="s">
        <v>69</v>
      </c>
      <c r="D28" s="26" t="s">
        <v>71</v>
      </c>
      <c r="E28" s="25" t="s">
        <v>11</v>
      </c>
      <c r="F28" s="84">
        <v>517.20000000000005</v>
      </c>
      <c r="G28" s="85"/>
      <c r="H28" s="86">
        <f>ROUND(F28*G28,2)</f>
        <v>0</v>
      </c>
      <c r="I28" s="87">
        <v>6.1850000000000002E-2</v>
      </c>
      <c r="J28" s="87"/>
      <c r="K28" s="88">
        <f>ROUND( F28*I28,3)</f>
        <v>31.989000000000001</v>
      </c>
      <c r="L28" s="88">
        <f>ROUND( F28*J28,3)</f>
        <v>0</v>
      </c>
      <c r="M28" s="83"/>
    </row>
    <row r="29" spans="1:13" x14ac:dyDescent="0.2">
      <c r="A29" s="37">
        <v>16</v>
      </c>
      <c r="B29" s="25" t="s">
        <v>10</v>
      </c>
      <c r="C29" s="25" t="s">
        <v>70</v>
      </c>
      <c r="D29" s="26" t="s">
        <v>72</v>
      </c>
      <c r="E29" s="25" t="s">
        <v>11</v>
      </c>
      <c r="F29" s="84">
        <v>199.69650000000001</v>
      </c>
      <c r="G29" s="85"/>
      <c r="H29" s="86">
        <f>ROUND(F29*G29,2)</f>
        <v>0</v>
      </c>
      <c r="I29" s="87">
        <v>8.0030000000000004E-2</v>
      </c>
      <c r="J29" s="87"/>
      <c r="K29" s="88">
        <f>ROUND( F29*I29,3)</f>
        <v>15.981999999999999</v>
      </c>
      <c r="L29" s="88">
        <f>ROUND( F29*J29,3)</f>
        <v>0</v>
      </c>
      <c r="M29" s="83"/>
    </row>
    <row r="30" spans="1:13" x14ac:dyDescent="0.2">
      <c r="A30" s="37">
        <v>17</v>
      </c>
      <c r="B30" s="25" t="s">
        <v>10</v>
      </c>
      <c r="C30" s="25" t="s">
        <v>73</v>
      </c>
      <c r="D30" s="26" t="s">
        <v>74</v>
      </c>
      <c r="E30" s="25" t="s">
        <v>11</v>
      </c>
      <c r="F30" s="84">
        <v>517.20000000000005</v>
      </c>
      <c r="G30" s="85"/>
      <c r="H30" s="86">
        <f>ROUND(F30*G30,2)</f>
        <v>0</v>
      </c>
      <c r="I30" s="87">
        <v>0.29810999999999999</v>
      </c>
      <c r="J30" s="87"/>
      <c r="K30" s="88">
        <f>ROUND( F30*I30,3)</f>
        <v>154.18199999999999</v>
      </c>
      <c r="L30" s="88">
        <f>ROUND( F30*J30,3)</f>
        <v>0</v>
      </c>
      <c r="M30" s="83"/>
    </row>
    <row r="31" spans="1:13" x14ac:dyDescent="0.2">
      <c r="A31" s="37">
        <v>18</v>
      </c>
      <c r="B31" s="25" t="s">
        <v>10</v>
      </c>
      <c r="C31" s="25" t="s">
        <v>75</v>
      </c>
      <c r="D31" s="26" t="s">
        <v>76</v>
      </c>
      <c r="E31" s="25" t="s">
        <v>11</v>
      </c>
      <c r="F31" s="84">
        <v>199.69650000000001</v>
      </c>
      <c r="G31" s="85"/>
      <c r="H31" s="86">
        <f>ROUND(F31*G31,2)</f>
        <v>0</v>
      </c>
      <c r="I31" s="87">
        <v>0.39600000000000002</v>
      </c>
      <c r="J31" s="87"/>
      <c r="K31" s="88">
        <f>ROUND( F31*I31,3)</f>
        <v>79.08</v>
      </c>
      <c r="L31" s="88">
        <f>ROUND( F31*J31,3)</f>
        <v>0</v>
      </c>
      <c r="M31" s="83"/>
    </row>
    <row r="32" spans="1:13" x14ac:dyDescent="0.2">
      <c r="A32" s="37">
        <v>19</v>
      </c>
      <c r="B32" s="25" t="s">
        <v>10</v>
      </c>
      <c r="C32" s="25" t="s">
        <v>133</v>
      </c>
      <c r="D32" s="26" t="s">
        <v>134</v>
      </c>
      <c r="E32" s="25" t="s">
        <v>11</v>
      </c>
      <c r="F32" s="84">
        <v>199.69650000000001</v>
      </c>
      <c r="G32" s="85"/>
      <c r="H32" s="86">
        <f>ROUND(F32*G32,2)</f>
        <v>0</v>
      </c>
      <c r="I32" s="87">
        <v>0.29160000000000003</v>
      </c>
      <c r="J32" s="87"/>
      <c r="K32" s="88">
        <f>ROUND( F32*I32,3)</f>
        <v>58.231000000000002</v>
      </c>
      <c r="L32" s="88">
        <f>ROUND( F32*J32,3)</f>
        <v>0</v>
      </c>
      <c r="M32" s="83"/>
    </row>
    <row r="33" spans="1:13" x14ac:dyDescent="0.2">
      <c r="A33" s="37">
        <v>20</v>
      </c>
      <c r="B33" s="25" t="s">
        <v>10</v>
      </c>
      <c r="C33" s="25" t="s">
        <v>77</v>
      </c>
      <c r="D33" s="26" t="s">
        <v>78</v>
      </c>
      <c r="E33" s="25" t="s">
        <v>11</v>
      </c>
      <c r="F33" s="84">
        <v>517.20000000000005</v>
      </c>
      <c r="G33" s="85"/>
      <c r="H33" s="86">
        <f>ROUND(F33*G33,2)</f>
        <v>0</v>
      </c>
      <c r="I33" s="87">
        <v>8.4250000000000005E-2</v>
      </c>
      <c r="J33" s="87"/>
      <c r="K33" s="88">
        <f>ROUND( F33*I33,3)</f>
        <v>43.573999999999998</v>
      </c>
      <c r="L33" s="88">
        <f>ROUND( F33*J33,3)</f>
        <v>0</v>
      </c>
      <c r="M33" s="83"/>
    </row>
    <row r="34" spans="1:13" x14ac:dyDescent="0.2">
      <c r="A34" s="37">
        <v>21</v>
      </c>
      <c r="B34" s="25" t="s">
        <v>81</v>
      </c>
      <c r="C34" s="25" t="s">
        <v>84</v>
      </c>
      <c r="D34" s="26" t="s">
        <v>85</v>
      </c>
      <c r="E34" s="25" t="s">
        <v>11</v>
      </c>
      <c r="F34" s="84">
        <v>495.92399999999998</v>
      </c>
      <c r="G34" s="85"/>
      <c r="H34" s="86">
        <f>ROUND(F34*G34,2)</f>
        <v>0</v>
      </c>
      <c r="I34" s="87">
        <v>0.13100000000000001</v>
      </c>
      <c r="J34" s="87"/>
      <c r="K34" s="88">
        <f>ROUND( F34*I34,3)</f>
        <v>64.965999999999994</v>
      </c>
      <c r="L34" s="88">
        <f>ROUND( F34*J34,3)</f>
        <v>0</v>
      </c>
      <c r="M34" s="83"/>
    </row>
    <row r="35" spans="1:13" x14ac:dyDescent="0.2">
      <c r="A35" s="37">
        <v>22</v>
      </c>
      <c r="B35" s="25" t="s">
        <v>81</v>
      </c>
      <c r="C35" s="25" t="s">
        <v>86</v>
      </c>
      <c r="D35" s="26" t="s">
        <v>87</v>
      </c>
      <c r="E35" s="25" t="s">
        <v>11</v>
      </c>
      <c r="F35" s="84">
        <v>31.62</v>
      </c>
      <c r="G35" s="85"/>
      <c r="H35" s="86">
        <f>ROUND(F35*G35,2)</f>
        <v>0</v>
      </c>
      <c r="I35" s="87">
        <v>0.13100000000000001</v>
      </c>
      <c r="J35" s="87"/>
      <c r="K35" s="88">
        <f>ROUND( F35*I35,3)</f>
        <v>4.1420000000000003</v>
      </c>
      <c r="L35" s="88">
        <f>ROUND( F35*J35,3)</f>
        <v>0</v>
      </c>
      <c r="M35" s="83"/>
    </row>
    <row r="36" spans="1:13" x14ac:dyDescent="0.2">
      <c r="A36" s="37">
        <v>23</v>
      </c>
      <c r="B36" s="25" t="s">
        <v>10</v>
      </c>
      <c r="C36" s="25" t="s">
        <v>79</v>
      </c>
      <c r="D36" s="26" t="s">
        <v>80</v>
      </c>
      <c r="E36" s="25" t="s">
        <v>11</v>
      </c>
      <c r="F36" s="84">
        <v>199.69650000000001</v>
      </c>
      <c r="G36" s="85"/>
      <c r="H36" s="86">
        <f>ROUND(F36*G36,2)</f>
        <v>0</v>
      </c>
      <c r="I36" s="87">
        <v>0.10362</v>
      </c>
      <c r="J36" s="87"/>
      <c r="K36" s="88">
        <f>ROUND( F36*I36,3)</f>
        <v>20.693000000000001</v>
      </c>
      <c r="L36" s="88">
        <f>ROUND( F36*J36,3)</f>
        <v>0</v>
      </c>
      <c r="M36" s="83"/>
    </row>
    <row r="37" spans="1:13" x14ac:dyDescent="0.2">
      <c r="A37" s="37">
        <v>24</v>
      </c>
      <c r="B37" s="25" t="s">
        <v>81</v>
      </c>
      <c r="C37" s="25" t="s">
        <v>82</v>
      </c>
      <c r="D37" s="26" t="s">
        <v>83</v>
      </c>
      <c r="E37" s="25" t="s">
        <v>11</v>
      </c>
      <c r="F37" s="84">
        <v>203.69</v>
      </c>
      <c r="G37" s="85"/>
      <c r="H37" s="86">
        <f>ROUND(F37*G37,2)</f>
        <v>0</v>
      </c>
      <c r="I37" s="87">
        <v>0.17599999999999999</v>
      </c>
      <c r="J37" s="87"/>
      <c r="K37" s="88">
        <f>ROUND( F37*I37,3)</f>
        <v>35.848999999999997</v>
      </c>
      <c r="L37" s="88">
        <f>ROUND( F37*J37,3)</f>
        <v>0</v>
      </c>
      <c r="M37" s="83"/>
    </row>
    <row r="38" spans="1:13" x14ac:dyDescent="0.2">
      <c r="A38" s="37">
        <v>25</v>
      </c>
      <c r="B38" s="25" t="s">
        <v>10</v>
      </c>
      <c r="C38" s="25" t="s">
        <v>88</v>
      </c>
      <c r="D38" s="26" t="s">
        <v>89</v>
      </c>
      <c r="E38" s="25" t="s">
        <v>29</v>
      </c>
      <c r="F38" s="84">
        <v>53.759999999999991</v>
      </c>
      <c r="G38" s="85"/>
      <c r="H38" s="86">
        <f>ROUND(F38*G38,2)</f>
        <v>0</v>
      </c>
      <c r="I38" s="87">
        <v>2.2399999999999998E-3</v>
      </c>
      <c r="J38" s="87"/>
      <c r="K38" s="88">
        <f>ROUND( F38*I38,3)</f>
        <v>0.12</v>
      </c>
      <c r="L38" s="88">
        <f>ROUND( F38*J38,3)</f>
        <v>0</v>
      </c>
      <c r="M38" s="83"/>
    </row>
    <row r="39" spans="1:13" x14ac:dyDescent="0.2">
      <c r="A39" s="39"/>
      <c r="B39" s="40"/>
      <c r="C39" s="40"/>
      <c r="D39" s="41" t="s">
        <v>25</v>
      </c>
      <c r="E39" s="40"/>
      <c r="F39" s="89"/>
      <c r="G39" s="90"/>
      <c r="H39" s="91">
        <f>SUM(H27:H38)</f>
        <v>0</v>
      </c>
      <c r="I39" s="92"/>
      <c r="J39" s="92"/>
      <c r="K39" s="93"/>
      <c r="L39" s="89"/>
      <c r="M39" s="83"/>
    </row>
    <row r="40" spans="1:13" x14ac:dyDescent="0.2">
      <c r="A40" s="37"/>
      <c r="B40" s="25"/>
      <c r="C40" s="25"/>
      <c r="D40" s="26"/>
      <c r="E40" s="25"/>
      <c r="F40" s="84"/>
      <c r="G40" s="85"/>
      <c r="H40" s="94"/>
      <c r="I40" s="87"/>
      <c r="J40" s="87"/>
      <c r="K40" s="109"/>
      <c r="L40" s="84"/>
      <c r="M40" s="83"/>
    </row>
    <row r="41" spans="1:13" x14ac:dyDescent="0.2">
      <c r="A41" s="37"/>
      <c r="B41" s="25"/>
      <c r="C41" s="25" t="s">
        <v>22</v>
      </c>
      <c r="D41" s="42" t="s">
        <v>35</v>
      </c>
      <c r="E41" s="25"/>
      <c r="F41" s="84"/>
      <c r="G41" s="85"/>
      <c r="H41" s="94"/>
      <c r="I41" s="87"/>
      <c r="J41" s="87"/>
      <c r="K41" s="109"/>
      <c r="L41" s="84"/>
      <c r="M41" s="83"/>
    </row>
    <row r="42" spans="1:13" x14ac:dyDescent="0.2">
      <c r="A42" s="37">
        <v>26</v>
      </c>
      <c r="B42" s="25" t="s">
        <v>10</v>
      </c>
      <c r="C42" s="25" t="s">
        <v>90</v>
      </c>
      <c r="D42" s="26" t="s">
        <v>91</v>
      </c>
      <c r="E42" s="25" t="s">
        <v>30</v>
      </c>
      <c r="F42" s="84">
        <v>1</v>
      </c>
      <c r="G42" s="85"/>
      <c r="H42" s="86">
        <f>ROUND(F42*G42,2)</f>
        <v>0</v>
      </c>
      <c r="I42" s="87">
        <v>0.42080000000000001</v>
      </c>
      <c r="J42" s="87"/>
      <c r="K42" s="88">
        <f>ROUND( F42*I42,3)</f>
        <v>0.42099999999999999</v>
      </c>
      <c r="L42" s="88">
        <f>ROUND( F42*J42,3)</f>
        <v>0</v>
      </c>
      <c r="M42" s="83"/>
    </row>
    <row r="43" spans="1:13" x14ac:dyDescent="0.2">
      <c r="A43" s="39"/>
      <c r="B43" s="40"/>
      <c r="C43" s="40"/>
      <c r="D43" s="41" t="s">
        <v>25</v>
      </c>
      <c r="E43" s="40"/>
      <c r="F43" s="89"/>
      <c r="G43" s="90"/>
      <c r="H43" s="91">
        <f>SUM(H41:H42)</f>
        <v>0</v>
      </c>
      <c r="I43" s="92"/>
      <c r="J43" s="92"/>
      <c r="K43" s="93"/>
      <c r="L43" s="89"/>
      <c r="M43" s="83"/>
    </row>
    <row r="44" spans="1:13" x14ac:dyDescent="0.2">
      <c r="A44" s="37"/>
      <c r="B44" s="25"/>
      <c r="C44" s="25"/>
      <c r="D44" s="26"/>
      <c r="E44" s="25"/>
      <c r="F44" s="84"/>
      <c r="G44" s="85"/>
      <c r="H44" s="94"/>
      <c r="I44" s="87"/>
      <c r="J44" s="87"/>
      <c r="K44" s="109"/>
      <c r="L44" s="84"/>
      <c r="M44" s="83"/>
    </row>
    <row r="45" spans="1:13" x14ac:dyDescent="0.2">
      <c r="A45" s="37"/>
      <c r="B45" s="25"/>
      <c r="C45" s="25" t="s">
        <v>23</v>
      </c>
      <c r="D45" s="42" t="s">
        <v>36</v>
      </c>
      <c r="E45" s="25"/>
      <c r="F45" s="84"/>
      <c r="G45" s="85"/>
      <c r="H45" s="94"/>
      <c r="I45" s="87"/>
      <c r="J45" s="87"/>
      <c r="K45" s="109"/>
      <c r="L45" s="84"/>
      <c r="M45" s="83"/>
    </row>
    <row r="46" spans="1:13" x14ac:dyDescent="0.2">
      <c r="A46" s="37">
        <v>27</v>
      </c>
      <c r="B46" s="25" t="s">
        <v>10</v>
      </c>
      <c r="C46" s="25" t="s">
        <v>118</v>
      </c>
      <c r="D46" s="26" t="s">
        <v>119</v>
      </c>
      <c r="E46" s="25" t="s">
        <v>30</v>
      </c>
      <c r="F46" s="84">
        <v>8</v>
      </c>
      <c r="G46" s="85"/>
      <c r="H46" s="86">
        <f>ROUND(F46*G46,2)</f>
        <v>0</v>
      </c>
      <c r="I46" s="87">
        <v>6.4999999999999997E-3</v>
      </c>
      <c r="J46" s="87"/>
      <c r="K46" s="88">
        <f>ROUND( F46*I46,3)</f>
        <v>5.1999999999999998E-2</v>
      </c>
      <c r="L46" s="88">
        <f>ROUND( F46*J46,3)</f>
        <v>0</v>
      </c>
      <c r="M46" s="83"/>
    </row>
    <row r="47" spans="1:13" x14ac:dyDescent="0.2">
      <c r="A47" s="37">
        <v>28</v>
      </c>
      <c r="B47" s="25" t="s">
        <v>10</v>
      </c>
      <c r="C47" s="25" t="s">
        <v>120</v>
      </c>
      <c r="D47" s="26" t="s">
        <v>121</v>
      </c>
      <c r="E47" s="25" t="s">
        <v>11</v>
      </c>
      <c r="F47" s="84">
        <v>24</v>
      </c>
      <c r="G47" s="85"/>
      <c r="H47" s="86">
        <f>ROUND(F47*G47,2)</f>
        <v>0</v>
      </c>
      <c r="I47" s="87">
        <v>1.6000000000000001E-3</v>
      </c>
      <c r="J47" s="87"/>
      <c r="K47" s="88">
        <f>ROUND( F47*I47,3)</f>
        <v>3.7999999999999999E-2</v>
      </c>
      <c r="L47" s="88">
        <f>ROUND( F47*J47,3)</f>
        <v>0</v>
      </c>
      <c r="M47" s="83"/>
    </row>
    <row r="48" spans="1:13" x14ac:dyDescent="0.2">
      <c r="A48" s="37">
        <v>29</v>
      </c>
      <c r="B48" s="25" t="s">
        <v>10</v>
      </c>
      <c r="C48" s="25" t="s">
        <v>122</v>
      </c>
      <c r="D48" s="26" t="s">
        <v>123</v>
      </c>
      <c r="E48" s="25" t="s">
        <v>11</v>
      </c>
      <c r="F48" s="84">
        <v>24</v>
      </c>
      <c r="G48" s="85"/>
      <c r="H48" s="86">
        <f>ROUND(F48*G48,2)</f>
        <v>0</v>
      </c>
      <c r="I48" s="87">
        <v>1.0000000000000001E-5</v>
      </c>
      <c r="J48" s="87"/>
      <c r="K48" s="88">
        <f>ROUND( F48*I48,3)</f>
        <v>0</v>
      </c>
      <c r="L48" s="88">
        <f>ROUND( F48*J48,3)</f>
        <v>0</v>
      </c>
      <c r="M48" s="83"/>
    </row>
    <row r="49" spans="1:13" x14ac:dyDescent="0.2">
      <c r="A49" s="37">
        <v>30</v>
      </c>
      <c r="B49" s="25" t="s">
        <v>10</v>
      </c>
      <c r="C49" s="25" t="s">
        <v>97</v>
      </c>
      <c r="D49" s="26" t="s">
        <v>98</v>
      </c>
      <c r="E49" s="25" t="s">
        <v>60</v>
      </c>
      <c r="F49" s="84">
        <v>30.577999999999999</v>
      </c>
      <c r="G49" s="85"/>
      <c r="H49" s="86">
        <f>ROUND(F49*G49,2)</f>
        <v>0</v>
      </c>
      <c r="I49" s="87">
        <v>2.2563399999999998</v>
      </c>
      <c r="J49" s="87"/>
      <c r="K49" s="88">
        <f>ROUND( F49*I49,3)</f>
        <v>68.994</v>
      </c>
      <c r="L49" s="88">
        <f>ROUND( F49*J49,3)</f>
        <v>0</v>
      </c>
      <c r="M49" s="83"/>
    </row>
    <row r="50" spans="1:13" x14ac:dyDescent="0.2">
      <c r="A50" s="37">
        <v>31</v>
      </c>
      <c r="B50" s="25" t="s">
        <v>94</v>
      </c>
      <c r="C50" s="25" t="s">
        <v>92</v>
      </c>
      <c r="D50" s="26" t="s">
        <v>93</v>
      </c>
      <c r="E50" s="25" t="s">
        <v>29</v>
      </c>
      <c r="F50" s="84">
        <v>302.33</v>
      </c>
      <c r="G50" s="85"/>
      <c r="H50" s="86">
        <f>ROUND(F50*G50,2)</f>
        <v>0</v>
      </c>
      <c r="I50" s="87">
        <v>0.10095</v>
      </c>
      <c r="J50" s="87"/>
      <c r="K50" s="88">
        <f>ROUND( F50*I50,3)</f>
        <v>30.52</v>
      </c>
      <c r="L50" s="88">
        <f>ROUND( F50*J50,3)</f>
        <v>0</v>
      </c>
      <c r="M50" s="83"/>
    </row>
    <row r="51" spans="1:13" x14ac:dyDescent="0.2">
      <c r="A51" s="37">
        <v>32</v>
      </c>
      <c r="B51" s="25" t="s">
        <v>81</v>
      </c>
      <c r="C51" s="25" t="s">
        <v>95</v>
      </c>
      <c r="D51" s="26" t="s">
        <v>96</v>
      </c>
      <c r="E51" s="25" t="s">
        <v>29</v>
      </c>
      <c r="F51" s="84">
        <v>303</v>
      </c>
      <c r="G51" s="85"/>
      <c r="H51" s="86">
        <f>ROUND(F51*G51,2)</f>
        <v>0</v>
      </c>
      <c r="I51" s="87">
        <v>2.8000000000000001E-2</v>
      </c>
      <c r="J51" s="87"/>
      <c r="K51" s="88">
        <f>ROUND( F51*I51,3)</f>
        <v>8.484</v>
      </c>
      <c r="L51" s="88">
        <f>ROUND( F51*J51,3)</f>
        <v>0</v>
      </c>
      <c r="M51" s="83"/>
    </row>
    <row r="52" spans="1:13" ht="25.5" x14ac:dyDescent="0.2">
      <c r="A52" s="37">
        <v>33</v>
      </c>
      <c r="B52" s="25" t="s">
        <v>10</v>
      </c>
      <c r="C52" s="25" t="s">
        <v>126</v>
      </c>
      <c r="D52" s="43" t="s">
        <v>132</v>
      </c>
      <c r="E52" s="25" t="s">
        <v>29</v>
      </c>
      <c r="F52" s="84">
        <v>207.3</v>
      </c>
      <c r="G52" s="85"/>
      <c r="H52" s="86">
        <f>ROUND(F52*G52,2)</f>
        <v>0</v>
      </c>
      <c r="I52" s="87">
        <v>0.14066999999999999</v>
      </c>
      <c r="J52" s="87"/>
      <c r="K52" s="88">
        <f>ROUND( F52*I52,3)</f>
        <v>29.161000000000001</v>
      </c>
      <c r="L52" s="88">
        <f>ROUND( F52*J52,3)</f>
        <v>0</v>
      </c>
      <c r="M52" s="83"/>
    </row>
    <row r="53" spans="1:13" x14ac:dyDescent="0.2">
      <c r="A53" s="37">
        <v>34</v>
      </c>
      <c r="B53" s="25" t="s">
        <v>10</v>
      </c>
      <c r="C53" s="25" t="s">
        <v>124</v>
      </c>
      <c r="D53" s="26" t="s">
        <v>125</v>
      </c>
      <c r="E53" s="25" t="s">
        <v>11</v>
      </c>
      <c r="F53" s="84">
        <v>48</v>
      </c>
      <c r="G53" s="85"/>
      <c r="H53" s="86">
        <f>ROUND(F53*G53,2)</f>
        <v>0</v>
      </c>
      <c r="I53" s="87"/>
      <c r="J53" s="87"/>
      <c r="K53" s="88">
        <f>ROUND( F53*I53,3)</f>
        <v>0</v>
      </c>
      <c r="L53" s="88">
        <f>ROUND( F53*J53,3)</f>
        <v>0</v>
      </c>
      <c r="M53" s="83"/>
    </row>
    <row r="54" spans="1:13" x14ac:dyDescent="0.2">
      <c r="A54" s="37">
        <v>35</v>
      </c>
      <c r="B54" s="25" t="s">
        <v>10</v>
      </c>
      <c r="C54" s="25" t="s">
        <v>99</v>
      </c>
      <c r="D54" s="26" t="s">
        <v>100</v>
      </c>
      <c r="E54" s="25" t="s">
        <v>29</v>
      </c>
      <c r="F54" s="84">
        <v>53.759999999999991</v>
      </c>
      <c r="G54" s="85"/>
      <c r="H54" s="86">
        <f>ROUND(F54*G54,2)</f>
        <v>0</v>
      </c>
      <c r="I54" s="87"/>
      <c r="J54" s="87"/>
      <c r="K54" s="88">
        <f>ROUND( F54*I54,3)</f>
        <v>0</v>
      </c>
      <c r="L54" s="88">
        <f>ROUND( F54*J54,3)</f>
        <v>0</v>
      </c>
      <c r="M54" s="83"/>
    </row>
    <row r="55" spans="1:13" x14ac:dyDescent="0.2">
      <c r="A55" s="39"/>
      <c r="B55" s="40"/>
      <c r="C55" s="40"/>
      <c r="D55" s="41" t="s">
        <v>25</v>
      </c>
      <c r="E55" s="40"/>
      <c r="F55" s="89"/>
      <c r="G55" s="90"/>
      <c r="H55" s="91">
        <f>SUM(H45:H54)</f>
        <v>0</v>
      </c>
      <c r="I55" s="92"/>
      <c r="J55" s="92"/>
      <c r="K55" s="93"/>
      <c r="L55" s="89"/>
      <c r="M55" s="83"/>
    </row>
    <row r="56" spans="1:13" x14ac:dyDescent="0.2">
      <c r="A56" s="37"/>
      <c r="B56" s="25"/>
      <c r="C56" s="25"/>
      <c r="D56" s="26"/>
      <c r="E56" s="25"/>
      <c r="F56" s="84"/>
      <c r="G56" s="85"/>
      <c r="H56" s="94"/>
      <c r="I56" s="87"/>
      <c r="J56" s="87"/>
      <c r="K56" s="109"/>
      <c r="L56" s="84"/>
      <c r="M56" s="83"/>
    </row>
    <row r="57" spans="1:13" x14ac:dyDescent="0.2">
      <c r="A57" s="37"/>
      <c r="B57" s="25"/>
      <c r="C57" s="25" t="s">
        <v>39</v>
      </c>
      <c r="D57" s="42" t="s">
        <v>40</v>
      </c>
      <c r="E57" s="25"/>
      <c r="F57" s="84"/>
      <c r="G57" s="85"/>
      <c r="H57" s="94"/>
      <c r="I57" s="87"/>
      <c r="J57" s="87"/>
      <c r="K57" s="109"/>
      <c r="L57" s="84"/>
      <c r="M57" s="83"/>
    </row>
    <row r="58" spans="1:13" x14ac:dyDescent="0.2">
      <c r="A58" s="37">
        <v>36</v>
      </c>
      <c r="B58" s="25" t="s">
        <v>10</v>
      </c>
      <c r="C58" s="25" t="s">
        <v>101</v>
      </c>
      <c r="D58" s="26" t="s">
        <v>102</v>
      </c>
      <c r="E58" s="25" t="s">
        <v>19</v>
      </c>
      <c r="F58" s="84">
        <v>237.85399999999998</v>
      </c>
      <c r="G58" s="85"/>
      <c r="H58" s="86">
        <f>ROUND(F58*G58,2)</f>
        <v>0</v>
      </c>
      <c r="I58" s="87"/>
      <c r="J58" s="87"/>
      <c r="K58" s="109"/>
      <c r="L58" s="84"/>
      <c r="M58" s="95"/>
    </row>
    <row r="59" spans="1:13" x14ac:dyDescent="0.2">
      <c r="A59" s="37">
        <v>37</v>
      </c>
      <c r="B59" s="25" t="s">
        <v>10</v>
      </c>
      <c r="C59" s="25" t="s">
        <v>103</v>
      </c>
      <c r="D59" s="26" t="s">
        <v>104</v>
      </c>
      <c r="E59" s="25" t="s">
        <v>19</v>
      </c>
      <c r="F59" s="84">
        <v>2140.6860000000001</v>
      </c>
      <c r="G59" s="85"/>
      <c r="H59" s="86">
        <f>ROUND(F59*G59,2)</f>
        <v>0</v>
      </c>
      <c r="I59" s="87"/>
      <c r="J59" s="87"/>
      <c r="K59" s="109"/>
      <c r="L59" s="84"/>
      <c r="M59" s="83"/>
    </row>
    <row r="60" spans="1:13" x14ac:dyDescent="0.2">
      <c r="A60" s="37">
        <v>38</v>
      </c>
      <c r="B60" s="25" t="s">
        <v>10</v>
      </c>
      <c r="C60" s="25" t="s">
        <v>105</v>
      </c>
      <c r="D60" s="26" t="s">
        <v>106</v>
      </c>
      <c r="E60" s="25" t="s">
        <v>19</v>
      </c>
      <c r="F60" s="84">
        <v>201.995</v>
      </c>
      <c r="G60" s="85"/>
      <c r="H60" s="86">
        <f>ROUND(F60*G60,2)</f>
        <v>0</v>
      </c>
      <c r="I60" s="87"/>
      <c r="J60" s="87"/>
      <c r="K60" s="109"/>
      <c r="L60" s="84"/>
      <c r="M60" s="83"/>
    </row>
    <row r="61" spans="1:13" x14ac:dyDescent="0.2">
      <c r="A61" s="37">
        <v>39</v>
      </c>
      <c r="B61" s="25" t="s">
        <v>10</v>
      </c>
      <c r="C61" s="25" t="s">
        <v>107</v>
      </c>
      <c r="D61" s="26" t="s">
        <v>108</v>
      </c>
      <c r="E61" s="25" t="s">
        <v>19</v>
      </c>
      <c r="F61" s="84">
        <v>1817.9549999999999</v>
      </c>
      <c r="G61" s="85"/>
      <c r="H61" s="86">
        <f>ROUND(F61*G61,2)</f>
        <v>0</v>
      </c>
      <c r="I61" s="87"/>
      <c r="J61" s="87"/>
      <c r="K61" s="109"/>
      <c r="L61" s="84"/>
      <c r="M61" s="83"/>
    </row>
    <row r="62" spans="1:13" x14ac:dyDescent="0.2">
      <c r="A62" s="39"/>
      <c r="B62" s="40"/>
      <c r="C62" s="40"/>
      <c r="D62" s="41" t="s">
        <v>25</v>
      </c>
      <c r="E62" s="40"/>
      <c r="F62" s="89"/>
      <c r="G62" s="90"/>
      <c r="H62" s="91">
        <f>SUM(H57:H61)</f>
        <v>0</v>
      </c>
      <c r="I62" s="92"/>
      <c r="J62" s="92"/>
      <c r="K62" s="93"/>
      <c r="L62" s="89"/>
      <c r="M62" s="83"/>
    </row>
    <row r="63" spans="1:13" x14ac:dyDescent="0.2">
      <c r="A63" s="37"/>
      <c r="B63" s="25"/>
      <c r="C63" s="25"/>
      <c r="D63" s="26"/>
      <c r="E63" s="25"/>
      <c r="F63" s="84"/>
      <c r="G63" s="85"/>
      <c r="H63" s="94"/>
      <c r="I63" s="87"/>
      <c r="J63" s="87"/>
      <c r="K63" s="109"/>
      <c r="L63" s="84"/>
      <c r="M63" s="83"/>
    </row>
    <row r="64" spans="1:13" x14ac:dyDescent="0.2">
      <c r="A64" s="37"/>
      <c r="B64" s="25"/>
      <c r="C64" s="25" t="s">
        <v>41</v>
      </c>
      <c r="D64" s="42" t="s">
        <v>37</v>
      </c>
      <c r="E64" s="25"/>
      <c r="F64" s="84"/>
      <c r="G64" s="85"/>
      <c r="H64" s="94"/>
      <c r="I64" s="87"/>
      <c r="J64" s="87"/>
      <c r="K64" s="109"/>
      <c r="L64" s="84"/>
      <c r="M64" s="83"/>
    </row>
    <row r="65" spans="1:13" x14ac:dyDescent="0.2">
      <c r="A65" s="37">
        <v>40</v>
      </c>
      <c r="B65" s="25" t="s">
        <v>10</v>
      </c>
      <c r="C65" s="25" t="s">
        <v>109</v>
      </c>
      <c r="D65" s="26" t="s">
        <v>110</v>
      </c>
      <c r="E65" s="25" t="s">
        <v>19</v>
      </c>
      <c r="F65" s="84">
        <v>742.47400000000005</v>
      </c>
      <c r="G65" s="85"/>
      <c r="H65" s="86">
        <f>ROUND(F65*G65,2)</f>
        <v>0</v>
      </c>
      <c r="I65" s="87"/>
      <c r="J65" s="87"/>
      <c r="K65" s="109"/>
      <c r="L65" s="84"/>
      <c r="M65" s="83"/>
    </row>
    <row r="66" spans="1:13" x14ac:dyDescent="0.2">
      <c r="A66" s="39"/>
      <c r="B66" s="40"/>
      <c r="C66" s="40"/>
      <c r="D66" s="41" t="s">
        <v>25</v>
      </c>
      <c r="E66" s="40"/>
      <c r="F66" s="89"/>
      <c r="G66" s="90"/>
      <c r="H66" s="91">
        <f>SUM(H64:H65)</f>
        <v>0</v>
      </c>
      <c r="I66" s="92"/>
      <c r="J66" s="92"/>
      <c r="K66" s="93"/>
      <c r="L66" s="89"/>
      <c r="M66" s="83"/>
    </row>
    <row r="67" spans="1:13" x14ac:dyDescent="0.2">
      <c r="A67" s="37"/>
      <c r="B67" s="25"/>
      <c r="C67" s="25"/>
      <c r="D67" s="26"/>
      <c r="E67" s="25"/>
      <c r="F67" s="84"/>
      <c r="G67" s="85"/>
      <c r="H67" s="94"/>
      <c r="I67" s="87"/>
      <c r="J67" s="87"/>
      <c r="K67" s="109"/>
      <c r="L67" s="84"/>
      <c r="M67" s="83"/>
    </row>
    <row r="68" spans="1:13" x14ac:dyDescent="0.2">
      <c r="A68" s="38"/>
      <c r="B68" s="28"/>
      <c r="C68" s="28"/>
      <c r="D68" s="29" t="s">
        <v>31</v>
      </c>
      <c r="E68" s="28"/>
      <c r="F68" s="96"/>
      <c r="G68" s="97"/>
      <c r="H68" s="98">
        <f>+H66+H62+H55+H43+H39+H25+H19</f>
        <v>0</v>
      </c>
      <c r="I68" s="99"/>
      <c r="J68" s="99"/>
      <c r="K68" s="100"/>
      <c r="L68" s="96"/>
      <c r="M68" s="83"/>
    </row>
    <row r="69" spans="1:13" x14ac:dyDescent="0.2">
      <c r="A69" s="36"/>
      <c r="B69" s="8"/>
      <c r="C69" s="8"/>
      <c r="D69" s="9"/>
      <c r="E69" s="8"/>
      <c r="F69" s="88"/>
      <c r="G69" s="101"/>
      <c r="H69" s="86"/>
      <c r="I69" s="102"/>
      <c r="J69" s="102"/>
      <c r="K69" s="110"/>
      <c r="L69" s="88"/>
      <c r="M69" s="83"/>
    </row>
    <row r="70" spans="1:13" x14ac:dyDescent="0.2">
      <c r="A70" s="36"/>
      <c r="B70" s="8"/>
      <c r="C70" s="8"/>
      <c r="D70" s="27" t="s">
        <v>24</v>
      </c>
      <c r="E70" s="8"/>
      <c r="F70" s="88"/>
      <c r="G70" s="101"/>
      <c r="H70" s="86"/>
      <c r="I70" s="102"/>
      <c r="J70" s="102"/>
      <c r="K70" s="110"/>
      <c r="L70" s="88"/>
      <c r="M70" s="83"/>
    </row>
    <row r="71" spans="1:13" x14ac:dyDescent="0.2">
      <c r="A71" s="36">
        <v>41</v>
      </c>
      <c r="B71" s="8" t="s">
        <v>10</v>
      </c>
      <c r="C71" s="8" t="s">
        <v>113</v>
      </c>
      <c r="D71" s="9" t="s">
        <v>112</v>
      </c>
      <c r="E71" s="8" t="s">
        <v>19</v>
      </c>
      <c r="F71" s="88">
        <v>459.80799999999999</v>
      </c>
      <c r="G71" s="101"/>
      <c r="H71" s="86">
        <f>ROUND(F71*G71,2)</f>
        <v>0</v>
      </c>
      <c r="I71" s="102"/>
      <c r="J71" s="102"/>
      <c r="K71" s="110"/>
      <c r="L71" s="88"/>
      <c r="M71" s="83"/>
    </row>
    <row r="72" spans="1:13" x14ac:dyDescent="0.2">
      <c r="A72" s="36">
        <v>42</v>
      </c>
      <c r="B72" s="8" t="s">
        <v>10</v>
      </c>
      <c r="C72" s="8" t="s">
        <v>114</v>
      </c>
      <c r="D72" s="9" t="s">
        <v>111</v>
      </c>
      <c r="E72" s="8" t="s">
        <v>19</v>
      </c>
      <c r="F72" s="88">
        <v>170.578</v>
      </c>
      <c r="G72" s="101"/>
      <c r="H72" s="86">
        <f>ROUND(F72*G72,2)</f>
        <v>0</v>
      </c>
      <c r="I72" s="102"/>
      <c r="J72" s="102"/>
      <c r="K72" s="110"/>
      <c r="L72" s="88"/>
      <c r="M72" s="83"/>
    </row>
    <row r="73" spans="1:13" x14ac:dyDescent="0.2">
      <c r="A73" s="36">
        <v>43</v>
      </c>
      <c r="B73" s="8" t="s">
        <v>117</v>
      </c>
      <c r="C73" s="8" t="s">
        <v>115</v>
      </c>
      <c r="D73" s="9" t="s">
        <v>116</v>
      </c>
      <c r="E73" s="8" t="s">
        <v>19</v>
      </c>
      <c r="F73" s="88">
        <v>31.417000000000002</v>
      </c>
      <c r="G73" s="101"/>
      <c r="H73" s="86">
        <f>ROUND(F73*G73,2)</f>
        <v>0</v>
      </c>
      <c r="I73" s="102"/>
      <c r="J73" s="102"/>
      <c r="K73" s="110"/>
      <c r="L73" s="88"/>
      <c r="M73" s="83"/>
    </row>
    <row r="74" spans="1:13" x14ac:dyDescent="0.2">
      <c r="A74" s="39"/>
      <c r="B74" s="40"/>
      <c r="C74" s="40"/>
      <c r="D74" s="41" t="s">
        <v>25</v>
      </c>
      <c r="E74" s="40"/>
      <c r="F74" s="89"/>
      <c r="G74" s="90"/>
      <c r="H74" s="91">
        <f>SUM(H70:H73)</f>
        <v>0</v>
      </c>
      <c r="I74" s="92"/>
      <c r="J74" s="92"/>
      <c r="K74" s="93"/>
      <c r="L74" s="89"/>
      <c r="M74" s="83"/>
    </row>
    <row r="76" spans="1:13" s="47" customFormat="1" ht="15" customHeight="1" x14ac:dyDescent="0.2">
      <c r="B76" s="103"/>
      <c r="C76" s="104"/>
      <c r="D76" s="11" t="s">
        <v>32</v>
      </c>
      <c r="E76" s="105"/>
      <c r="F76" s="106"/>
      <c r="G76" s="106"/>
      <c r="H76" s="18">
        <f>+H74+H68</f>
        <v>0</v>
      </c>
      <c r="I76" s="107"/>
      <c r="J76" s="103"/>
      <c r="K76" s="48">
        <f>ROUND( SUM(K8:K54),3)</f>
        <v>742.47400000000005</v>
      </c>
      <c r="L76" s="48">
        <f>ROUND( SUM(L8:L54),3)</f>
        <v>439.84899999999999</v>
      </c>
    </row>
  </sheetData>
  <phoneticPr fontId="0" type="noConversion"/>
  <pageMargins left="0.53" right="0.17" top="0.70866141732283472" bottom="0.74803149606299213" header="0.43307086614173229" footer="0.27559055118110237"/>
  <pageSetup paperSize="9" scale="86" fitToHeight="6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showZeros="0" zoomScaleNormal="100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4.140625" style="34" customWidth="1"/>
    <col min="2" max="2" width="5.5703125" style="34" customWidth="1"/>
    <col min="3" max="3" width="9.85546875" style="34" bestFit="1" customWidth="1"/>
    <col min="4" max="4" width="65.5703125" style="34" customWidth="1"/>
    <col min="5" max="5" width="3.5703125" style="108" bestFit="1" customWidth="1"/>
    <col min="6" max="6" width="8.140625" style="34" bestFit="1" customWidth="1"/>
    <col min="7" max="7" width="11.85546875" style="34" customWidth="1"/>
    <col min="8" max="8" width="13.28515625" style="34" bestFit="1" customWidth="1"/>
    <col min="9" max="10" width="8.7109375" style="34" bestFit="1" customWidth="1"/>
    <col min="11" max="11" width="10.5703125" style="34" bestFit="1" customWidth="1"/>
    <col min="12" max="12" width="10.42578125" style="34" customWidth="1"/>
    <col min="13" max="13" width="9.140625" style="34" customWidth="1"/>
    <col min="14" max="16384" width="9.140625" style="34"/>
  </cols>
  <sheetData>
    <row r="1" spans="1:13" ht="21" customHeight="1" x14ac:dyDescent="0.2">
      <c r="B1" s="5"/>
      <c r="C1" s="33" t="s">
        <v>44</v>
      </c>
      <c r="D1" s="44"/>
      <c r="E1" s="10"/>
      <c r="F1" s="4"/>
      <c r="G1" s="4"/>
      <c r="H1" s="4"/>
      <c r="I1" s="3"/>
      <c r="J1" s="3"/>
      <c r="K1" s="3"/>
      <c r="L1" s="3"/>
      <c r="M1" s="47"/>
    </row>
    <row r="2" spans="1:13" ht="12.75" customHeight="1" x14ac:dyDescent="0.2">
      <c r="B2" s="5"/>
      <c r="C2" s="32" t="s">
        <v>26</v>
      </c>
      <c r="D2" s="35" t="s">
        <v>42</v>
      </c>
      <c r="E2" s="10"/>
      <c r="F2" s="4"/>
      <c r="G2" s="3"/>
      <c r="H2" s="45"/>
      <c r="I2" s="3"/>
      <c r="J2" s="3"/>
      <c r="K2" s="3"/>
      <c r="L2" s="3"/>
      <c r="M2" s="47"/>
    </row>
    <row r="3" spans="1:13" ht="12.75" customHeight="1" x14ac:dyDescent="0.2">
      <c r="B3" s="5"/>
      <c r="C3" s="32" t="s">
        <v>27</v>
      </c>
      <c r="D3" s="32" t="s">
        <v>136</v>
      </c>
      <c r="E3" s="10"/>
      <c r="F3" s="31"/>
      <c r="G3" s="31"/>
      <c r="H3" s="3"/>
      <c r="I3" s="3"/>
      <c r="J3" s="3"/>
      <c r="K3" s="3"/>
      <c r="L3" s="3"/>
      <c r="M3" s="47"/>
    </row>
    <row r="4" spans="1:13" ht="12" customHeight="1" x14ac:dyDescent="0.2">
      <c r="B4" s="5"/>
      <c r="C4" s="44"/>
      <c r="D4" s="44"/>
      <c r="E4" s="10"/>
      <c r="F4" s="3"/>
      <c r="G4" s="3"/>
      <c r="H4" s="3"/>
      <c r="I4" s="3"/>
      <c r="J4" s="3"/>
      <c r="K4" s="3"/>
      <c r="L4" s="3"/>
      <c r="M4" s="47"/>
    </row>
    <row r="5" spans="1:13" ht="19.5" customHeight="1" x14ac:dyDescent="0.2">
      <c r="A5" s="19"/>
      <c r="B5" s="20" t="s">
        <v>2</v>
      </c>
      <c r="C5" s="20" t="s">
        <v>3</v>
      </c>
      <c r="D5" s="19" t="s">
        <v>4</v>
      </c>
      <c r="E5" s="19" t="s">
        <v>5</v>
      </c>
      <c r="F5" s="21" t="s">
        <v>6</v>
      </c>
      <c r="G5" s="22" t="s">
        <v>13</v>
      </c>
      <c r="H5" s="23" t="s">
        <v>0</v>
      </c>
      <c r="I5" s="24" t="s">
        <v>15</v>
      </c>
      <c r="J5" s="24" t="s">
        <v>7</v>
      </c>
      <c r="K5" s="22" t="s">
        <v>14</v>
      </c>
      <c r="L5" s="22" t="s">
        <v>18</v>
      </c>
      <c r="M5" s="1"/>
    </row>
    <row r="6" spans="1:13" ht="12.75" customHeight="1" x14ac:dyDescent="0.2">
      <c r="A6" s="30"/>
      <c r="B6" s="13"/>
      <c r="C6" s="13"/>
      <c r="D6" s="12"/>
      <c r="E6" s="12"/>
      <c r="F6" s="14"/>
      <c r="G6" s="15"/>
      <c r="H6" s="16"/>
      <c r="I6" s="17"/>
      <c r="J6" s="17"/>
      <c r="K6" s="15"/>
      <c r="L6" s="15"/>
      <c r="M6" s="1"/>
    </row>
    <row r="7" spans="1:13" x14ac:dyDescent="0.2">
      <c r="A7" s="46"/>
      <c r="B7" s="6" t="s">
        <v>1</v>
      </c>
      <c r="C7" s="6" t="s">
        <v>8</v>
      </c>
      <c r="D7" s="7" t="s">
        <v>9</v>
      </c>
      <c r="E7" s="6" t="s">
        <v>1</v>
      </c>
      <c r="F7" s="79"/>
      <c r="G7" s="80"/>
      <c r="H7" s="81"/>
      <c r="I7" s="82"/>
      <c r="J7" s="82"/>
      <c r="K7" s="80"/>
      <c r="L7" s="80"/>
      <c r="M7" s="83"/>
    </row>
    <row r="8" spans="1:13" x14ac:dyDescent="0.2">
      <c r="A8" s="37">
        <v>1</v>
      </c>
      <c r="B8" s="25" t="s">
        <v>10</v>
      </c>
      <c r="C8" s="25" t="s">
        <v>137</v>
      </c>
      <c r="D8" s="26" t="s">
        <v>138</v>
      </c>
      <c r="E8" s="25" t="s">
        <v>11</v>
      </c>
      <c r="F8" s="84">
        <v>179.17959999999999</v>
      </c>
      <c r="G8" s="85"/>
      <c r="H8" s="86">
        <f>ROUND(F8*G8,2)</f>
        <v>0</v>
      </c>
      <c r="I8" s="87">
        <v>0</v>
      </c>
      <c r="J8" s="87">
        <v>0.33</v>
      </c>
      <c r="K8" s="88">
        <f>ROUND( F8*I8,3)</f>
        <v>0</v>
      </c>
      <c r="L8" s="88">
        <f>ROUND( F8*J8,3)</f>
        <v>59.128999999999998</v>
      </c>
      <c r="M8" s="83"/>
    </row>
    <row r="9" spans="1:13" x14ac:dyDescent="0.2">
      <c r="A9" s="37">
        <v>2</v>
      </c>
      <c r="B9" s="25" t="s">
        <v>58</v>
      </c>
      <c r="C9" s="25" t="s">
        <v>139</v>
      </c>
      <c r="D9" s="26" t="s">
        <v>140</v>
      </c>
      <c r="E9" s="25" t="s">
        <v>60</v>
      </c>
      <c r="F9" s="84">
        <v>44.582000000000001</v>
      </c>
      <c r="G9" s="85"/>
      <c r="H9" s="86">
        <f>ROUND(F9*G9,2)</f>
        <v>0</v>
      </c>
      <c r="I9" s="87"/>
      <c r="J9" s="87"/>
      <c r="K9" s="88">
        <f>ROUND( F9*I9,3)</f>
        <v>0</v>
      </c>
      <c r="L9" s="88">
        <f>ROUND( F9*J9,3)</f>
        <v>0</v>
      </c>
      <c r="M9" s="83"/>
    </row>
    <row r="10" spans="1:13" x14ac:dyDescent="0.2">
      <c r="A10" s="37">
        <v>3</v>
      </c>
      <c r="B10" s="25" t="s">
        <v>58</v>
      </c>
      <c r="C10" s="25" t="s">
        <v>141</v>
      </c>
      <c r="D10" s="26" t="s">
        <v>142</v>
      </c>
      <c r="E10" s="25" t="s">
        <v>60</v>
      </c>
      <c r="F10" s="84">
        <v>22.291</v>
      </c>
      <c r="G10" s="85"/>
      <c r="H10" s="86">
        <f>ROUND(F10*G10,2)</f>
        <v>0</v>
      </c>
      <c r="I10" s="87"/>
      <c r="J10" s="87"/>
      <c r="K10" s="88">
        <f>ROUND( F10*I10,3)</f>
        <v>0</v>
      </c>
      <c r="L10" s="88">
        <f>ROUND( F10*J10,3)</f>
        <v>0</v>
      </c>
      <c r="M10" s="83"/>
    </row>
    <row r="11" spans="1:13" x14ac:dyDescent="0.2">
      <c r="A11" s="37">
        <v>4</v>
      </c>
      <c r="B11" s="25" t="s">
        <v>58</v>
      </c>
      <c r="C11" s="25" t="s">
        <v>59</v>
      </c>
      <c r="D11" s="26" t="s">
        <v>143</v>
      </c>
      <c r="E11" s="25" t="s">
        <v>60</v>
      </c>
      <c r="F11" s="84">
        <v>24.73</v>
      </c>
      <c r="G11" s="85"/>
      <c r="H11" s="86">
        <f>ROUND(F11*G11,2)</f>
        <v>0</v>
      </c>
      <c r="I11" s="87"/>
      <c r="J11" s="87"/>
      <c r="K11" s="88">
        <f>ROUND( F11*I11,3)</f>
        <v>0</v>
      </c>
      <c r="L11" s="88">
        <f>ROUND( F11*J11,3)</f>
        <v>0</v>
      </c>
      <c r="M11" s="83"/>
    </row>
    <row r="12" spans="1:13" x14ac:dyDescent="0.2">
      <c r="A12" s="37">
        <v>5</v>
      </c>
      <c r="B12" s="25" t="s">
        <v>58</v>
      </c>
      <c r="C12" s="25" t="s">
        <v>61</v>
      </c>
      <c r="D12" s="26" t="s">
        <v>62</v>
      </c>
      <c r="E12" s="25" t="s">
        <v>60</v>
      </c>
      <c r="F12" s="84">
        <v>12.365</v>
      </c>
      <c r="G12" s="85"/>
      <c r="H12" s="86">
        <f>ROUND(F12*G12,2)</f>
        <v>0</v>
      </c>
      <c r="I12" s="87"/>
      <c r="J12" s="87"/>
      <c r="K12" s="88">
        <f>ROUND( F12*I12,3)</f>
        <v>0</v>
      </c>
      <c r="L12" s="88">
        <f>ROUND( F12*J12,3)</f>
        <v>0</v>
      </c>
      <c r="M12" s="83"/>
    </row>
    <row r="13" spans="1:13" x14ac:dyDescent="0.2">
      <c r="A13" s="37">
        <v>6</v>
      </c>
      <c r="B13" s="25" t="s">
        <v>58</v>
      </c>
      <c r="C13" s="25" t="s">
        <v>63</v>
      </c>
      <c r="D13" s="26" t="s">
        <v>64</v>
      </c>
      <c r="E13" s="25" t="s">
        <v>60</v>
      </c>
      <c r="F13" s="84">
        <v>69.311999999999998</v>
      </c>
      <c r="G13" s="85"/>
      <c r="H13" s="86">
        <f>ROUND(F13*G13,2)</f>
        <v>0</v>
      </c>
      <c r="I13" s="87"/>
      <c r="J13" s="87"/>
      <c r="K13" s="88">
        <f>ROUND( F13*I13,3)</f>
        <v>0</v>
      </c>
      <c r="L13" s="88">
        <f>ROUND( F13*J13,3)</f>
        <v>0</v>
      </c>
      <c r="M13" s="83"/>
    </row>
    <row r="14" spans="1:13" x14ac:dyDescent="0.2">
      <c r="A14" s="37">
        <v>7</v>
      </c>
      <c r="B14" s="25" t="s">
        <v>58</v>
      </c>
      <c r="C14" s="25" t="s">
        <v>65</v>
      </c>
      <c r="D14" s="26" t="s">
        <v>66</v>
      </c>
      <c r="E14" s="25" t="s">
        <v>11</v>
      </c>
      <c r="F14" s="84">
        <v>241.82000000000002</v>
      </c>
      <c r="G14" s="85"/>
      <c r="H14" s="86">
        <f>ROUND(F14*G14,2)</f>
        <v>0</v>
      </c>
      <c r="I14" s="87"/>
      <c r="J14" s="87"/>
      <c r="K14" s="88">
        <f>ROUND( F14*I14,3)</f>
        <v>0</v>
      </c>
      <c r="L14" s="88">
        <f>ROUND( F14*J14,3)</f>
        <v>0</v>
      </c>
      <c r="M14" s="83"/>
    </row>
    <row r="15" spans="1:13" x14ac:dyDescent="0.2">
      <c r="A15" s="39"/>
      <c r="B15" s="40"/>
      <c r="C15" s="40"/>
      <c r="D15" s="41" t="s">
        <v>25</v>
      </c>
      <c r="E15" s="40"/>
      <c r="F15" s="89"/>
      <c r="G15" s="90"/>
      <c r="H15" s="91">
        <f>SUM(H7:H14)</f>
        <v>0</v>
      </c>
      <c r="I15" s="92"/>
      <c r="J15" s="92"/>
      <c r="K15" s="93"/>
      <c r="L15" s="89"/>
      <c r="M15" s="83"/>
    </row>
    <row r="16" spans="1:13" x14ac:dyDescent="0.2">
      <c r="A16" s="37"/>
      <c r="B16" s="25"/>
      <c r="C16" s="25"/>
      <c r="D16" s="26"/>
      <c r="E16" s="25"/>
      <c r="F16" s="84"/>
      <c r="G16" s="85"/>
      <c r="H16" s="94"/>
      <c r="I16" s="87"/>
      <c r="J16" s="87"/>
      <c r="K16" s="109"/>
      <c r="L16" s="84"/>
      <c r="M16" s="83"/>
    </row>
    <row r="17" spans="1:13" x14ac:dyDescent="0.2">
      <c r="A17" s="37"/>
      <c r="B17" s="25"/>
      <c r="C17" s="25" t="s">
        <v>21</v>
      </c>
      <c r="D17" s="42" t="s">
        <v>28</v>
      </c>
      <c r="E17" s="25"/>
      <c r="F17" s="84"/>
      <c r="G17" s="85"/>
      <c r="H17" s="94"/>
      <c r="I17" s="87"/>
      <c r="J17" s="87"/>
      <c r="K17" s="109"/>
      <c r="L17" s="84"/>
      <c r="M17" s="83"/>
    </row>
    <row r="18" spans="1:13" x14ac:dyDescent="0.2">
      <c r="A18" s="37">
        <v>8</v>
      </c>
      <c r="B18" s="25" t="s">
        <v>10</v>
      </c>
      <c r="C18" s="25" t="s">
        <v>69</v>
      </c>
      <c r="D18" s="26" t="s">
        <v>71</v>
      </c>
      <c r="E18" s="25" t="s">
        <v>11</v>
      </c>
      <c r="F18" s="84">
        <v>186.8</v>
      </c>
      <c r="G18" s="85"/>
      <c r="H18" s="86">
        <f>ROUND(F18*G18,2)</f>
        <v>0</v>
      </c>
      <c r="I18" s="87">
        <v>6.1850000000000002E-2</v>
      </c>
      <c r="J18" s="87"/>
      <c r="K18" s="88">
        <f>ROUND( F18*I18,3)</f>
        <v>11.554</v>
      </c>
      <c r="L18" s="88">
        <f>ROUND( F18*J18,3)</f>
        <v>0</v>
      </c>
      <c r="M18" s="83"/>
    </row>
    <row r="19" spans="1:13" x14ac:dyDescent="0.2">
      <c r="A19" s="37">
        <v>9</v>
      </c>
      <c r="B19" s="25" t="s">
        <v>10</v>
      </c>
      <c r="C19" s="25" t="s">
        <v>70</v>
      </c>
      <c r="D19" s="26" t="s">
        <v>72</v>
      </c>
      <c r="E19" s="25" t="s">
        <v>11</v>
      </c>
      <c r="F19" s="84">
        <v>55.02</v>
      </c>
      <c r="G19" s="85"/>
      <c r="H19" s="86">
        <f>ROUND(F19*G19,2)</f>
        <v>0</v>
      </c>
      <c r="I19" s="87">
        <v>8.0030000000000004E-2</v>
      </c>
      <c r="J19" s="87"/>
      <c r="K19" s="88">
        <f>ROUND( F19*I19,3)</f>
        <v>4.4029999999999996</v>
      </c>
      <c r="L19" s="88">
        <f>ROUND( F19*J19,3)</f>
        <v>0</v>
      </c>
      <c r="M19" s="83"/>
    </row>
    <row r="20" spans="1:13" x14ac:dyDescent="0.2">
      <c r="A20" s="37">
        <v>10</v>
      </c>
      <c r="B20" s="25" t="s">
        <v>10</v>
      </c>
      <c r="C20" s="25" t="s">
        <v>73</v>
      </c>
      <c r="D20" s="26" t="s">
        <v>74</v>
      </c>
      <c r="E20" s="25" t="s">
        <v>11</v>
      </c>
      <c r="F20" s="84">
        <v>186.8</v>
      </c>
      <c r="G20" s="85"/>
      <c r="H20" s="86">
        <f>ROUND(F20*G20,2)</f>
        <v>0</v>
      </c>
      <c r="I20" s="87">
        <v>0.29810999999999999</v>
      </c>
      <c r="J20" s="87"/>
      <c r="K20" s="88">
        <f>ROUND( F20*I20,3)</f>
        <v>55.686999999999998</v>
      </c>
      <c r="L20" s="88">
        <f>ROUND( F20*J20,3)</f>
        <v>0</v>
      </c>
      <c r="M20" s="83"/>
    </row>
    <row r="21" spans="1:13" x14ac:dyDescent="0.2">
      <c r="A21" s="37">
        <v>11</v>
      </c>
      <c r="B21" s="25" t="s">
        <v>10</v>
      </c>
      <c r="C21" s="25" t="s">
        <v>75</v>
      </c>
      <c r="D21" s="26" t="s">
        <v>76</v>
      </c>
      <c r="E21" s="25" t="s">
        <v>11</v>
      </c>
      <c r="F21" s="84">
        <v>55.02</v>
      </c>
      <c r="G21" s="85"/>
      <c r="H21" s="86">
        <f>ROUND(F21*G21,2)</f>
        <v>0</v>
      </c>
      <c r="I21" s="87">
        <v>0.39600000000000002</v>
      </c>
      <c r="J21" s="87"/>
      <c r="K21" s="88">
        <f>ROUND( F21*I21,3)</f>
        <v>21.788</v>
      </c>
      <c r="L21" s="88">
        <f>ROUND( F21*J21,3)</f>
        <v>0</v>
      </c>
      <c r="M21" s="83"/>
    </row>
    <row r="22" spans="1:13" x14ac:dyDescent="0.2">
      <c r="A22" s="37">
        <v>12</v>
      </c>
      <c r="B22" s="25" t="s">
        <v>10</v>
      </c>
      <c r="C22" s="25" t="s">
        <v>133</v>
      </c>
      <c r="D22" s="26" t="s">
        <v>134</v>
      </c>
      <c r="E22" s="25" t="s">
        <v>11</v>
      </c>
      <c r="F22" s="84">
        <v>55.02</v>
      </c>
      <c r="G22" s="85"/>
      <c r="H22" s="86">
        <f>ROUND(F22*G22,2)</f>
        <v>0</v>
      </c>
      <c r="I22" s="87">
        <v>0.29160000000000003</v>
      </c>
      <c r="J22" s="87"/>
      <c r="K22" s="88">
        <f>ROUND( F22*I22,3)</f>
        <v>16.044</v>
      </c>
      <c r="L22" s="88">
        <f>ROUND( F22*J22,3)</f>
        <v>0</v>
      </c>
      <c r="M22" s="83"/>
    </row>
    <row r="23" spans="1:13" x14ac:dyDescent="0.2">
      <c r="A23" s="37">
        <v>13</v>
      </c>
      <c r="B23" s="25" t="s">
        <v>10</v>
      </c>
      <c r="C23" s="25" t="s">
        <v>77</v>
      </c>
      <c r="D23" s="26" t="s">
        <v>78</v>
      </c>
      <c r="E23" s="25" t="s">
        <v>11</v>
      </c>
      <c r="F23" s="84">
        <v>186.8</v>
      </c>
      <c r="G23" s="85"/>
      <c r="H23" s="86">
        <f>ROUND(F23*G23,2)</f>
        <v>0</v>
      </c>
      <c r="I23" s="87">
        <v>8.4250000000000005E-2</v>
      </c>
      <c r="J23" s="87"/>
      <c r="K23" s="88">
        <f>ROUND( F23*I23,3)</f>
        <v>15.738</v>
      </c>
      <c r="L23" s="88">
        <f>ROUND( F23*J23,3)</f>
        <v>0</v>
      </c>
      <c r="M23" s="83"/>
    </row>
    <row r="24" spans="1:13" x14ac:dyDescent="0.2">
      <c r="A24" s="37">
        <v>14</v>
      </c>
      <c r="B24" s="25" t="s">
        <v>81</v>
      </c>
      <c r="C24" s="25" t="s">
        <v>84</v>
      </c>
      <c r="D24" s="26" t="s">
        <v>85</v>
      </c>
      <c r="E24" s="25" t="s">
        <v>11</v>
      </c>
      <c r="F24" s="84">
        <v>184.21199999999999</v>
      </c>
      <c r="G24" s="85"/>
      <c r="H24" s="86">
        <f>ROUND(F24*G24,2)</f>
        <v>0</v>
      </c>
      <c r="I24" s="87">
        <v>0.13100000000000001</v>
      </c>
      <c r="J24" s="87"/>
      <c r="K24" s="88">
        <f>ROUND( F24*I24,3)</f>
        <v>24.132000000000001</v>
      </c>
      <c r="L24" s="88">
        <f>ROUND( F24*J24,3)</f>
        <v>0</v>
      </c>
      <c r="M24" s="83"/>
    </row>
    <row r="25" spans="1:13" x14ac:dyDescent="0.2">
      <c r="A25" s="37">
        <v>15</v>
      </c>
      <c r="B25" s="25" t="s">
        <v>81</v>
      </c>
      <c r="C25" s="25" t="s">
        <v>86</v>
      </c>
      <c r="D25" s="26" t="s">
        <v>87</v>
      </c>
      <c r="E25" s="25" t="s">
        <v>11</v>
      </c>
      <c r="F25" s="84">
        <v>6.3239999999999998</v>
      </c>
      <c r="G25" s="85"/>
      <c r="H25" s="86">
        <f>ROUND(F25*G25,2)</f>
        <v>0</v>
      </c>
      <c r="I25" s="87">
        <v>0.13100000000000001</v>
      </c>
      <c r="J25" s="87"/>
      <c r="K25" s="88">
        <f>ROUND( F25*I25,3)</f>
        <v>0.82799999999999996</v>
      </c>
      <c r="L25" s="88">
        <f>ROUND( F25*J25,3)</f>
        <v>0</v>
      </c>
      <c r="M25" s="83"/>
    </row>
    <row r="26" spans="1:13" x14ac:dyDescent="0.2">
      <c r="A26" s="37">
        <v>16</v>
      </c>
      <c r="B26" s="25" t="s">
        <v>10</v>
      </c>
      <c r="C26" s="25" t="s">
        <v>144</v>
      </c>
      <c r="D26" s="26" t="s">
        <v>145</v>
      </c>
      <c r="E26" s="25" t="s">
        <v>11</v>
      </c>
      <c r="F26" s="84">
        <v>55.02</v>
      </c>
      <c r="G26" s="85"/>
      <c r="H26" s="86">
        <f>ROUND(F26*G26,2)</f>
        <v>0</v>
      </c>
      <c r="I26" s="87">
        <v>0.10362</v>
      </c>
      <c r="J26" s="87"/>
      <c r="K26" s="88">
        <f>ROUND( F26*I26,3)</f>
        <v>5.7009999999999996</v>
      </c>
      <c r="L26" s="88">
        <f>ROUND( F26*J26,3)</f>
        <v>0</v>
      </c>
      <c r="M26" s="83"/>
    </row>
    <row r="27" spans="1:13" x14ac:dyDescent="0.2">
      <c r="A27" s="37">
        <v>17</v>
      </c>
      <c r="B27" s="25" t="s">
        <v>81</v>
      </c>
      <c r="C27" s="25" t="s">
        <v>82</v>
      </c>
      <c r="D27" s="26" t="s">
        <v>83</v>
      </c>
      <c r="E27" s="25" t="s">
        <v>11</v>
      </c>
      <c r="F27" s="84">
        <v>56.12</v>
      </c>
      <c r="G27" s="85"/>
      <c r="H27" s="86">
        <f>ROUND(F27*G27,2)</f>
        <v>0</v>
      </c>
      <c r="I27" s="87">
        <v>0.17599999999999999</v>
      </c>
      <c r="J27" s="87"/>
      <c r="K27" s="88">
        <f>ROUND( F27*I27,3)</f>
        <v>9.8770000000000007</v>
      </c>
      <c r="L27" s="88">
        <f>ROUND( F27*J27,3)</f>
        <v>0</v>
      </c>
      <c r="M27" s="83"/>
    </row>
    <row r="28" spans="1:13" x14ac:dyDescent="0.2">
      <c r="A28" s="37">
        <v>18</v>
      </c>
      <c r="B28" s="25" t="s">
        <v>10</v>
      </c>
      <c r="C28" s="25" t="s">
        <v>88</v>
      </c>
      <c r="D28" s="26" t="s">
        <v>89</v>
      </c>
      <c r="E28" s="25" t="s">
        <v>29</v>
      </c>
      <c r="F28" s="84">
        <v>14</v>
      </c>
      <c r="G28" s="85"/>
      <c r="H28" s="86">
        <f>ROUND(F28*G28,2)</f>
        <v>0</v>
      </c>
      <c r="I28" s="87">
        <v>2.2399999999999998E-3</v>
      </c>
      <c r="J28" s="87"/>
      <c r="K28" s="88">
        <f>ROUND( F28*I28,3)</f>
        <v>3.1E-2</v>
      </c>
      <c r="L28" s="88">
        <f>ROUND( F28*J28,3)</f>
        <v>0</v>
      </c>
      <c r="M28" s="83"/>
    </row>
    <row r="29" spans="1:13" x14ac:dyDescent="0.2">
      <c r="A29" s="39"/>
      <c r="B29" s="40"/>
      <c r="C29" s="40"/>
      <c r="D29" s="41" t="s">
        <v>25</v>
      </c>
      <c r="E29" s="40"/>
      <c r="F29" s="89"/>
      <c r="G29" s="90"/>
      <c r="H29" s="91">
        <f>SUM(H17:H28)</f>
        <v>0</v>
      </c>
      <c r="I29" s="92"/>
      <c r="J29" s="92"/>
      <c r="K29" s="93"/>
      <c r="L29" s="89"/>
      <c r="M29" s="83"/>
    </row>
    <row r="30" spans="1:13" x14ac:dyDescent="0.2">
      <c r="A30" s="37"/>
      <c r="B30" s="25"/>
      <c r="C30" s="25"/>
      <c r="D30" s="26"/>
      <c r="E30" s="25"/>
      <c r="F30" s="84"/>
      <c r="G30" s="85"/>
      <c r="H30" s="94"/>
      <c r="I30" s="87"/>
      <c r="J30" s="87"/>
      <c r="K30" s="109"/>
      <c r="L30" s="84"/>
      <c r="M30" s="83"/>
    </row>
    <row r="31" spans="1:13" x14ac:dyDescent="0.2">
      <c r="A31" s="37"/>
      <c r="B31" s="25"/>
      <c r="C31" s="25" t="s">
        <v>23</v>
      </c>
      <c r="D31" s="42" t="s">
        <v>36</v>
      </c>
      <c r="E31" s="25"/>
      <c r="F31" s="84"/>
      <c r="G31" s="85"/>
      <c r="H31" s="94"/>
      <c r="I31" s="87"/>
      <c r="J31" s="87"/>
      <c r="K31" s="109"/>
      <c r="L31" s="84"/>
      <c r="M31" s="83"/>
    </row>
    <row r="32" spans="1:13" x14ac:dyDescent="0.2">
      <c r="A32" s="37">
        <v>19</v>
      </c>
      <c r="B32" s="25" t="s">
        <v>94</v>
      </c>
      <c r="C32" s="25" t="s">
        <v>146</v>
      </c>
      <c r="D32" s="26" t="s">
        <v>147</v>
      </c>
      <c r="E32" s="25" t="s">
        <v>29</v>
      </c>
      <c r="F32" s="84">
        <v>186.8</v>
      </c>
      <c r="G32" s="85"/>
      <c r="H32" s="86">
        <f>ROUND(F32*G32,2)</f>
        <v>0</v>
      </c>
      <c r="I32" s="87">
        <v>0.10095</v>
      </c>
      <c r="J32" s="87"/>
      <c r="K32" s="88">
        <f>ROUND( F32*I32,3)</f>
        <v>18.856999999999999</v>
      </c>
      <c r="L32" s="88">
        <f>ROUND( F32*J32,3)</f>
        <v>0</v>
      </c>
      <c r="M32" s="83"/>
    </row>
    <row r="33" spans="1:13" x14ac:dyDescent="0.2">
      <c r="A33" s="37">
        <v>20</v>
      </c>
      <c r="B33" s="25" t="s">
        <v>81</v>
      </c>
      <c r="C33" s="25" t="s">
        <v>95</v>
      </c>
      <c r="D33" s="26" t="s">
        <v>96</v>
      </c>
      <c r="E33" s="25" t="s">
        <v>29</v>
      </c>
      <c r="F33" s="84">
        <v>187</v>
      </c>
      <c r="G33" s="85"/>
      <c r="H33" s="86">
        <f>ROUND(F33*G33,2)</f>
        <v>0</v>
      </c>
      <c r="I33" s="87">
        <v>2.8000000000000001E-2</v>
      </c>
      <c r="J33" s="87"/>
      <c r="K33" s="88">
        <f>ROUND( F33*I33,3)</f>
        <v>5.2359999999999998</v>
      </c>
      <c r="L33" s="88">
        <f>ROUND( F33*J33,3)</f>
        <v>0</v>
      </c>
      <c r="M33" s="83"/>
    </row>
    <row r="34" spans="1:13" ht="25.5" x14ac:dyDescent="0.2">
      <c r="A34" s="37">
        <v>21</v>
      </c>
      <c r="B34" s="25" t="s">
        <v>10</v>
      </c>
      <c r="C34" s="25" t="s">
        <v>126</v>
      </c>
      <c r="D34" s="43" t="s">
        <v>148</v>
      </c>
      <c r="E34" s="25" t="s">
        <v>29</v>
      </c>
      <c r="F34" s="84">
        <v>48.72</v>
      </c>
      <c r="G34" s="85"/>
      <c r="H34" s="86">
        <f>ROUND(F34*G34,2)</f>
        <v>0</v>
      </c>
      <c r="I34" s="87">
        <v>0.14066999999999999</v>
      </c>
      <c r="J34" s="87"/>
      <c r="K34" s="88">
        <f>ROUND( F34*I34,3)</f>
        <v>6.8529999999999998</v>
      </c>
      <c r="L34" s="88">
        <f>ROUND( F34*J34,3)</f>
        <v>0</v>
      </c>
      <c r="M34" s="83"/>
    </row>
    <row r="35" spans="1:13" x14ac:dyDescent="0.2">
      <c r="A35" s="37">
        <v>22</v>
      </c>
      <c r="B35" s="25" t="s">
        <v>10</v>
      </c>
      <c r="C35" s="25" t="s">
        <v>97</v>
      </c>
      <c r="D35" s="26" t="s">
        <v>98</v>
      </c>
      <c r="E35" s="25" t="s">
        <v>60</v>
      </c>
      <c r="F35" s="84">
        <v>14.131</v>
      </c>
      <c r="G35" s="85"/>
      <c r="H35" s="86">
        <f>ROUND(F35*G35,2)</f>
        <v>0</v>
      </c>
      <c r="I35" s="87">
        <v>2.2563399999999998</v>
      </c>
      <c r="J35" s="87"/>
      <c r="K35" s="88">
        <f>ROUND( F35*I35,3)</f>
        <v>31.884</v>
      </c>
      <c r="L35" s="88">
        <f>ROUND( F35*J35,3)</f>
        <v>0</v>
      </c>
      <c r="M35" s="83"/>
    </row>
    <row r="36" spans="1:13" x14ac:dyDescent="0.2">
      <c r="A36" s="37">
        <v>23</v>
      </c>
      <c r="B36" s="25" t="s">
        <v>10</v>
      </c>
      <c r="C36" s="25" t="s">
        <v>99</v>
      </c>
      <c r="D36" s="26" t="s">
        <v>100</v>
      </c>
      <c r="E36" s="25" t="s">
        <v>29</v>
      </c>
      <c r="F36" s="84">
        <v>14</v>
      </c>
      <c r="G36" s="85"/>
      <c r="H36" s="86">
        <f>ROUND(F36*G36,2)</f>
        <v>0</v>
      </c>
      <c r="I36" s="87"/>
      <c r="J36" s="87"/>
      <c r="K36" s="88">
        <f>ROUND( F36*I36,3)</f>
        <v>0</v>
      </c>
      <c r="L36" s="88">
        <f>ROUND( F36*J36,3)</f>
        <v>0</v>
      </c>
      <c r="M36" s="83"/>
    </row>
    <row r="37" spans="1:13" x14ac:dyDescent="0.2">
      <c r="A37" s="39"/>
      <c r="B37" s="40"/>
      <c r="C37" s="40"/>
      <c r="D37" s="41" t="s">
        <v>25</v>
      </c>
      <c r="E37" s="40"/>
      <c r="F37" s="89"/>
      <c r="G37" s="90"/>
      <c r="H37" s="91">
        <f>SUM(H31:H36)</f>
        <v>0</v>
      </c>
      <c r="I37" s="92"/>
      <c r="J37" s="92"/>
      <c r="K37" s="93"/>
      <c r="L37" s="89"/>
      <c r="M37" s="83"/>
    </row>
    <row r="38" spans="1:13" x14ac:dyDescent="0.2">
      <c r="A38" s="37"/>
      <c r="B38" s="25"/>
      <c r="C38" s="25"/>
      <c r="D38" s="26"/>
      <c r="E38" s="25"/>
      <c r="F38" s="84"/>
      <c r="G38" s="85"/>
      <c r="H38" s="94"/>
      <c r="I38" s="87"/>
      <c r="J38" s="87"/>
      <c r="K38" s="109"/>
      <c r="L38" s="84"/>
      <c r="M38" s="83"/>
    </row>
    <row r="39" spans="1:13" x14ac:dyDescent="0.2">
      <c r="A39" s="37"/>
      <c r="B39" s="25"/>
      <c r="C39" s="25" t="s">
        <v>39</v>
      </c>
      <c r="D39" s="42" t="s">
        <v>40</v>
      </c>
      <c r="E39" s="25"/>
      <c r="F39" s="84"/>
      <c r="G39" s="85"/>
      <c r="H39" s="94"/>
      <c r="I39" s="87"/>
      <c r="J39" s="87"/>
      <c r="K39" s="109"/>
      <c r="L39" s="84"/>
      <c r="M39" s="83"/>
    </row>
    <row r="40" spans="1:13" x14ac:dyDescent="0.2">
      <c r="A40" s="37">
        <v>24</v>
      </c>
      <c r="B40" s="25" t="s">
        <v>10</v>
      </c>
      <c r="C40" s="25" t="s">
        <v>105</v>
      </c>
      <c r="D40" s="26" t="s">
        <v>106</v>
      </c>
      <c r="E40" s="25" t="s">
        <v>19</v>
      </c>
      <c r="F40" s="84">
        <v>59.128999999999998</v>
      </c>
      <c r="G40" s="85"/>
      <c r="H40" s="86">
        <f>ROUND(F40*G40,2)</f>
        <v>0</v>
      </c>
      <c r="I40" s="87"/>
      <c r="J40" s="87"/>
      <c r="K40" s="109"/>
      <c r="L40" s="84"/>
      <c r="M40" s="83"/>
    </row>
    <row r="41" spans="1:13" x14ac:dyDescent="0.2">
      <c r="A41" s="37">
        <v>25</v>
      </c>
      <c r="B41" s="25" t="s">
        <v>10</v>
      </c>
      <c r="C41" s="25" t="s">
        <v>107</v>
      </c>
      <c r="D41" s="26" t="s">
        <v>108</v>
      </c>
      <c r="E41" s="25" t="s">
        <v>19</v>
      </c>
      <c r="F41" s="84">
        <v>532.16099999999994</v>
      </c>
      <c r="G41" s="85"/>
      <c r="H41" s="86">
        <f>ROUND(F41*G41,2)</f>
        <v>0</v>
      </c>
      <c r="I41" s="87"/>
      <c r="J41" s="87"/>
      <c r="K41" s="109"/>
      <c r="L41" s="84"/>
      <c r="M41" s="83"/>
    </row>
    <row r="42" spans="1:13" x14ac:dyDescent="0.2">
      <c r="A42" s="39"/>
      <c r="B42" s="40"/>
      <c r="C42" s="40"/>
      <c r="D42" s="41" t="s">
        <v>25</v>
      </c>
      <c r="E42" s="40"/>
      <c r="F42" s="89"/>
      <c r="G42" s="90"/>
      <c r="H42" s="91">
        <f>SUM(H39:H41)</f>
        <v>0</v>
      </c>
      <c r="I42" s="92"/>
      <c r="J42" s="92"/>
      <c r="K42" s="93"/>
      <c r="L42" s="89"/>
      <c r="M42" s="83"/>
    </row>
    <row r="43" spans="1:13" x14ac:dyDescent="0.2">
      <c r="A43" s="37"/>
      <c r="B43" s="25"/>
      <c r="C43" s="25"/>
      <c r="D43" s="26"/>
      <c r="E43" s="25"/>
      <c r="F43" s="84"/>
      <c r="G43" s="85"/>
      <c r="H43" s="94"/>
      <c r="I43" s="87"/>
      <c r="J43" s="87"/>
      <c r="K43" s="109"/>
      <c r="L43" s="84"/>
      <c r="M43" s="83"/>
    </row>
    <row r="44" spans="1:13" x14ac:dyDescent="0.2">
      <c r="A44" s="37"/>
      <c r="B44" s="25"/>
      <c r="C44" s="25" t="s">
        <v>41</v>
      </c>
      <c r="D44" s="42" t="s">
        <v>37</v>
      </c>
      <c r="E44" s="25"/>
      <c r="F44" s="84"/>
      <c r="G44" s="85"/>
      <c r="H44" s="94"/>
      <c r="I44" s="87"/>
      <c r="J44" s="87"/>
      <c r="K44" s="109"/>
      <c r="L44" s="84"/>
      <c r="M44" s="83"/>
    </row>
    <row r="45" spans="1:13" x14ac:dyDescent="0.2">
      <c r="A45" s="37">
        <v>26</v>
      </c>
      <c r="B45" s="25" t="s">
        <v>10</v>
      </c>
      <c r="C45" s="25" t="s">
        <v>109</v>
      </c>
      <c r="D45" s="26" t="s">
        <v>110</v>
      </c>
      <c r="E45" s="25" t="s">
        <v>19</v>
      </c>
      <c r="F45" s="84">
        <v>228.613</v>
      </c>
      <c r="G45" s="85"/>
      <c r="H45" s="86">
        <f>ROUND(F45*G45,2)</f>
        <v>0</v>
      </c>
      <c r="I45" s="87"/>
      <c r="J45" s="87"/>
      <c r="K45" s="109"/>
      <c r="L45" s="84"/>
      <c r="M45" s="83"/>
    </row>
    <row r="46" spans="1:13" x14ac:dyDescent="0.2">
      <c r="A46" s="39"/>
      <c r="B46" s="40"/>
      <c r="C46" s="40"/>
      <c r="D46" s="41" t="s">
        <v>25</v>
      </c>
      <c r="E46" s="40"/>
      <c r="F46" s="89"/>
      <c r="G46" s="90"/>
      <c r="H46" s="91">
        <f>SUM(H44:H45)</f>
        <v>0</v>
      </c>
      <c r="I46" s="92"/>
      <c r="J46" s="92"/>
      <c r="K46" s="93"/>
      <c r="L46" s="89"/>
      <c r="M46" s="83"/>
    </row>
    <row r="47" spans="1:13" x14ac:dyDescent="0.2">
      <c r="A47" s="37"/>
      <c r="B47" s="25"/>
      <c r="C47" s="25"/>
      <c r="D47" s="26"/>
      <c r="E47" s="25"/>
      <c r="F47" s="84"/>
      <c r="G47" s="85"/>
      <c r="H47" s="94"/>
      <c r="I47" s="87"/>
      <c r="J47" s="87"/>
      <c r="K47" s="109"/>
      <c r="L47" s="84"/>
      <c r="M47" s="83"/>
    </row>
    <row r="48" spans="1:13" x14ac:dyDescent="0.2">
      <c r="A48" s="38"/>
      <c r="B48" s="28"/>
      <c r="C48" s="28"/>
      <c r="D48" s="29" t="s">
        <v>31</v>
      </c>
      <c r="E48" s="28"/>
      <c r="F48" s="96"/>
      <c r="G48" s="97"/>
      <c r="H48" s="98">
        <f>+H46+H42+H37+H29+H15</f>
        <v>0</v>
      </c>
      <c r="I48" s="99"/>
      <c r="J48" s="99"/>
      <c r="K48" s="100"/>
      <c r="L48" s="96"/>
      <c r="M48" s="83"/>
    </row>
    <row r="49" spans="1:13" x14ac:dyDescent="0.2">
      <c r="A49" s="36"/>
      <c r="B49" s="8"/>
      <c r="C49" s="8"/>
      <c r="D49" s="9"/>
      <c r="E49" s="8"/>
      <c r="F49" s="88"/>
      <c r="G49" s="101"/>
      <c r="H49" s="86"/>
      <c r="I49" s="102"/>
      <c r="J49" s="102"/>
      <c r="K49" s="110"/>
      <c r="L49" s="88"/>
      <c r="M49" s="83"/>
    </row>
    <row r="50" spans="1:13" x14ac:dyDescent="0.2">
      <c r="A50" s="36"/>
      <c r="B50" s="8"/>
      <c r="C50" s="8"/>
      <c r="D50" s="27" t="s">
        <v>24</v>
      </c>
      <c r="E50" s="8"/>
      <c r="F50" s="88"/>
      <c r="G50" s="101"/>
      <c r="H50" s="86"/>
      <c r="I50" s="102"/>
      <c r="J50" s="102"/>
      <c r="K50" s="110"/>
      <c r="L50" s="88"/>
      <c r="M50" s="83"/>
    </row>
    <row r="51" spans="1:13" x14ac:dyDescent="0.2">
      <c r="A51" s="36">
        <v>27</v>
      </c>
      <c r="B51" s="8" t="s">
        <v>10</v>
      </c>
      <c r="C51" s="8" t="s">
        <v>113</v>
      </c>
      <c r="D51" s="9" t="s">
        <v>112</v>
      </c>
      <c r="E51" s="8" t="s">
        <v>19</v>
      </c>
      <c r="F51" s="88">
        <v>138.624</v>
      </c>
      <c r="G51" s="101"/>
      <c r="H51" s="86">
        <f>ROUND(F51*G51,2)</f>
        <v>0</v>
      </c>
      <c r="I51" s="102"/>
      <c r="J51" s="102"/>
      <c r="K51" s="110"/>
      <c r="L51" s="88"/>
      <c r="M51" s="83"/>
    </row>
    <row r="52" spans="1:13" x14ac:dyDescent="0.2">
      <c r="A52" s="36">
        <v>28</v>
      </c>
      <c r="B52" s="8" t="s">
        <v>117</v>
      </c>
      <c r="C52" s="8" t="s">
        <v>149</v>
      </c>
      <c r="D52" s="9" t="s">
        <v>150</v>
      </c>
      <c r="E52" s="8" t="s">
        <v>19</v>
      </c>
      <c r="F52" s="88">
        <v>59.128999999999998</v>
      </c>
      <c r="G52" s="101"/>
      <c r="H52" s="86">
        <f>ROUND(F52*G52,2)</f>
        <v>0</v>
      </c>
      <c r="I52" s="102"/>
      <c r="J52" s="102"/>
      <c r="K52" s="110"/>
      <c r="L52" s="88"/>
      <c r="M52" s="83"/>
    </row>
    <row r="53" spans="1:13" x14ac:dyDescent="0.2">
      <c r="A53" s="39"/>
      <c r="B53" s="40"/>
      <c r="C53" s="40"/>
      <c r="D53" s="41" t="s">
        <v>25</v>
      </c>
      <c r="E53" s="40"/>
      <c r="F53" s="89"/>
      <c r="G53" s="90"/>
      <c r="H53" s="91">
        <f>SUM(H50:H52)</f>
        <v>0</v>
      </c>
      <c r="I53" s="92"/>
      <c r="J53" s="92"/>
      <c r="K53" s="93"/>
      <c r="L53" s="89"/>
      <c r="M53" s="83"/>
    </row>
    <row r="55" spans="1:13" s="47" customFormat="1" ht="15" customHeight="1" x14ac:dyDescent="0.2">
      <c r="B55" s="103"/>
      <c r="C55" s="104"/>
      <c r="D55" s="11" t="s">
        <v>32</v>
      </c>
      <c r="E55" s="105"/>
      <c r="F55" s="106"/>
      <c r="G55" s="106"/>
      <c r="H55" s="18">
        <f>+H53+H48</f>
        <v>0</v>
      </c>
      <c r="I55" s="107"/>
      <c r="J55" s="103"/>
      <c r="K55" s="48">
        <f>ROUND( SUM(K8:K37),3)</f>
        <v>228.613</v>
      </c>
      <c r="L55" s="48">
        <f>ROUND( SUM(L8:L37),3)</f>
        <v>59.128999999999998</v>
      </c>
    </row>
  </sheetData>
  <pageMargins left="0.53" right="0.17" top="0.70866141732283472" bottom="0.74803149606299213" header="0.43307086614173229" footer="0.27559055118110237"/>
  <pageSetup paperSize="9" scale="89" fitToHeight="6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Rekap</vt:lpstr>
      <vt:lpstr>Roz_Králova</vt:lpstr>
      <vt:lpstr>Rozp fotb hřiště</vt:lpstr>
      <vt:lpstr>Roz_Králova!Názvy_tisku</vt:lpstr>
      <vt:lpstr>'Rozp fotb hřiště'!Názvy_tisku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2018-06-12T10:00:37Z</dcterms:created>
  <dcterms:modified xsi:type="dcterms:W3CDTF">2018-07-02T12:46:55Z</dcterms:modified>
</cp:coreProperties>
</file>